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5480" windowHeight="75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X28" i="1" l="1"/>
  <c r="X30" i="1"/>
  <c r="X32" i="1"/>
  <c r="X34" i="1"/>
  <c r="X36" i="1"/>
  <c r="X38" i="1"/>
  <c r="X26" i="1"/>
  <c r="H26" i="1"/>
  <c r="O26" i="1"/>
  <c r="V26" i="1"/>
  <c r="H28" i="1"/>
  <c r="O28" i="1"/>
  <c r="V28" i="1"/>
  <c r="V38" i="1"/>
  <c r="O38" i="1"/>
  <c r="H38" i="1"/>
  <c r="V36" i="1"/>
  <c r="O36" i="1"/>
  <c r="H36" i="1"/>
  <c r="V34" i="1"/>
  <c r="O34" i="1"/>
  <c r="H34" i="1"/>
  <c r="V32" i="1"/>
  <c r="O32" i="1"/>
  <c r="H32" i="1"/>
  <c r="V30" i="1"/>
  <c r="O30" i="1"/>
  <c r="H30" i="1"/>
  <c r="V16" i="1"/>
  <c r="V14" i="1"/>
  <c r="V12" i="1"/>
  <c r="V10" i="1"/>
  <c r="V8" i="1"/>
  <c r="V6" i="1"/>
  <c r="V4" i="1"/>
  <c r="O16" i="1"/>
  <c r="O14" i="1"/>
  <c r="O12" i="1"/>
  <c r="O10" i="1"/>
  <c r="O8" i="1"/>
  <c r="O6" i="1"/>
  <c r="O4" i="1"/>
  <c r="H16" i="1"/>
  <c r="H14" i="1"/>
  <c r="H12" i="1"/>
  <c r="H10" i="1"/>
  <c r="H8" i="1"/>
  <c r="H6" i="1"/>
  <c r="H4" i="1"/>
  <c r="O43" i="1" l="1"/>
  <c r="W12" i="1"/>
  <c r="X12" i="1" s="1"/>
  <c r="O21" i="1"/>
  <c r="W34" i="1"/>
  <c r="I42" i="1"/>
  <c r="W32" i="1"/>
  <c r="W28" i="1"/>
  <c r="W14" i="1"/>
  <c r="X14" i="1" s="1"/>
  <c r="W26" i="1"/>
  <c r="P42" i="1"/>
  <c r="W16" i="1"/>
  <c r="X16" i="1" s="1"/>
  <c r="I20" i="1"/>
  <c r="P20" i="1"/>
  <c r="V21" i="1"/>
  <c r="W36" i="1"/>
  <c r="H43" i="1"/>
  <c r="W30" i="1"/>
  <c r="W38" i="1"/>
  <c r="H21" i="1"/>
  <c r="V43" i="1"/>
  <c r="B42" i="1"/>
  <c r="B20" i="1"/>
  <c r="W4" i="1"/>
  <c r="W6" i="1"/>
  <c r="X6" i="1" s="1"/>
  <c r="W10" i="1"/>
  <c r="X10" i="1" s="1"/>
  <c r="W8" i="1"/>
  <c r="X8" i="1" s="1"/>
  <c r="W20" i="1" l="1"/>
  <c r="X4" i="1"/>
  <c r="X20" i="1"/>
  <c r="X42" i="1"/>
  <c r="W42" i="1"/>
</calcChain>
</file>

<file path=xl/sharedStrings.xml><?xml version="1.0" encoding="utf-8"?>
<sst xmlns="http://schemas.openxmlformats.org/spreadsheetml/2006/main" count="213" uniqueCount="100">
  <si>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</si>
  <si>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</si>
  <si>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</si>
  <si>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</si>
  <si>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</si>
  <si>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</si>
  <si>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</si>
  <si>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</si>
  <si>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</si>
  <si>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</si>
  <si>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</si>
  <si>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</si>
  <si>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</si>
  <si>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</si>
  <si>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</si>
  <si>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</si>
  <si>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</si>
  <si>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</si>
  <si>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</si>
  <si>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</si>
  <si>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</si>
  <si>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</si>
  <si>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</si>
  <si>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Średnia ryb</t>
  </si>
  <si>
    <t>rzeka</t>
  </si>
  <si>
    <t>Ropa</t>
  </si>
  <si>
    <t>sektor B</t>
  </si>
  <si>
    <t>most na Brunary</t>
  </si>
  <si>
    <t>Gagatek</t>
  </si>
  <si>
    <t>Wilczyński</t>
  </si>
  <si>
    <t>Obłoza</t>
  </si>
  <si>
    <t>100 m poniżej zapory w Klimkówce</t>
  </si>
  <si>
    <t>kładka przy cerkwi w Łosiu</t>
  </si>
  <si>
    <t>most na Wysową</t>
  </si>
  <si>
    <t>koniec stanowiska i sektora:</t>
  </si>
  <si>
    <t>Nowobilska</t>
  </si>
  <si>
    <t>tablica - "zakaz łowienia" - znak na drodze</t>
  </si>
  <si>
    <t>znak na drodze</t>
  </si>
  <si>
    <t>100 m poniżej cerkwi w Gorlicach</t>
  </si>
  <si>
    <t>znak na ścieżce pieszo-rowerowej</t>
  </si>
  <si>
    <t>znak na chodniku</t>
  </si>
  <si>
    <t>most Szymbark Łęgi</t>
  </si>
  <si>
    <t>znak na przyczółku mostu</t>
  </si>
  <si>
    <t>znak na filarze</t>
  </si>
  <si>
    <t>most na Szalową</t>
  </si>
  <si>
    <t>100 m powyżej kładki</t>
  </si>
  <si>
    <t>początek odcinka NO KILL</t>
  </si>
  <si>
    <t>100 m poniżej kładki Ropica Polska</t>
  </si>
  <si>
    <t>znak na kamieniach</t>
  </si>
  <si>
    <t>most Szymbark Badonie Blich</t>
  </si>
  <si>
    <t>ujście potoku poniżej centrum Ropy</t>
  </si>
  <si>
    <t>200 m za skrzyżowaniem drogi 28 i drogi na Wysową</t>
  </si>
  <si>
    <t>wodowskaz - znak na drodze</t>
  </si>
  <si>
    <t>koniec stanowiska: znak na drodze - PRZERWA</t>
  </si>
  <si>
    <t>kładka Szymbark Centrum poniżej Kasztelu</t>
  </si>
  <si>
    <t>poprzeczna skała przez całą rzekę</t>
  </si>
  <si>
    <t>znak na skale i ścieżce pieszo-rowerowej</t>
  </si>
  <si>
    <t>znak na kamieniach i drodze</t>
  </si>
  <si>
    <t>Ropa OS</t>
  </si>
  <si>
    <t>Maciaszek</t>
  </si>
  <si>
    <t>Rodak</t>
  </si>
  <si>
    <t>Salachna</t>
  </si>
  <si>
    <t>Ciszewski</t>
  </si>
  <si>
    <t>Zyffert Marcin</t>
  </si>
  <si>
    <t>Łobas</t>
  </si>
  <si>
    <t>Drelinkiewicz</t>
  </si>
  <si>
    <t>Kijowski</t>
  </si>
  <si>
    <t>Koba</t>
  </si>
  <si>
    <t>Janik Jan</t>
  </si>
  <si>
    <t>Toczek</t>
  </si>
  <si>
    <t>Chrobak</t>
  </si>
  <si>
    <t>Błachut</t>
  </si>
  <si>
    <t>Bolisęga</t>
  </si>
  <si>
    <t>Ławnik</t>
  </si>
  <si>
    <t>Lorenc Łukasz</t>
  </si>
  <si>
    <t>Suwaj</t>
  </si>
  <si>
    <t>Ligęza</t>
  </si>
  <si>
    <t>Brańka</t>
  </si>
  <si>
    <t>Wierdak</t>
  </si>
  <si>
    <t>Omazda</t>
  </si>
  <si>
    <t>Kaniuczak Rafał</t>
  </si>
  <si>
    <t>Krupa</t>
  </si>
  <si>
    <t>Opach Kamil</t>
  </si>
  <si>
    <t>Scąber</t>
  </si>
  <si>
    <t>Tworzydło</t>
  </si>
  <si>
    <t>Nowak</t>
  </si>
  <si>
    <t>Łach Paweł</t>
  </si>
  <si>
    <t>Kulig</t>
  </si>
  <si>
    <t>Piekarczyk</t>
  </si>
  <si>
    <t>Marzec</t>
  </si>
  <si>
    <t>Bury</t>
  </si>
  <si>
    <t>Konwiński</t>
  </si>
  <si>
    <t>Wanagiel</t>
  </si>
  <si>
    <t>Dereń</t>
  </si>
  <si>
    <t>Kolber</t>
  </si>
  <si>
    <t>Wałachowski</t>
  </si>
  <si>
    <t>Koper</t>
  </si>
  <si>
    <t xml:space="preserve">Lorenc Łukasz </t>
  </si>
  <si>
    <t>Puchar rzeki Ropa 2022 (7-8 maj) - sektor B - rzeka Ropa  (odcinek specjalny NO KILL)</t>
  </si>
  <si>
    <t>Puchar rzeki Ropa 2022 (7-8 maj) - sektor A - rzeka Ropa  (od zapory w Klimkówce do Szymbarku)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</si>
</sst>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2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1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zoomScale="120" zoomScaleNormal="120" workbookViewId="0">
      <selection sqref="A1:Y1"/>
    </sheetView>
  </sheetViews>
  <sheetFormatPr defaultRowHeight="9.75"/>
  <cols>
    <col min="1" max="1" width="6.7109375" style="1" bestFit="1" customWidth="1"/>
    <col min="2" max="2" width="2.85546875" style="2" bestFit="1" customWidth="1"/>
    <col min="3" max="3" width="10.7109375" style="1" bestFit="1" customWidth="1"/>
    <col min="4" max="5" width="3.5703125" style="2" bestFit="1" customWidth="1"/>
    <col min="6" max="6" width="3.85546875" style="2" bestFit="1" customWidth="1"/>
    <col min="7" max="8" width="3.5703125" style="2" bestFit="1" customWidth="1"/>
    <col min="9" max="9" width="2.85546875" style="2" bestFit="1" customWidth="1"/>
    <col min="10" max="10" width="9.7109375" style="1" bestFit="1" customWidth="1"/>
    <col min="11" max="12" width="3.5703125" style="2" bestFit="1" customWidth="1"/>
    <col min="13" max="13" width="3.85546875" style="2" bestFit="1" customWidth="1"/>
    <col min="14" max="15" width="3.5703125" style="2" bestFit="1" customWidth="1"/>
    <col min="16" max="16" width="2.85546875" style="2" bestFit="1" customWidth="1"/>
    <col min="17" max="17" width="10.7109375" style="2" bestFit="1" customWidth="1"/>
    <col min="18" max="19" width="3.5703125" style="2" bestFit="1" customWidth="1"/>
    <col min="20" max="20" width="3.85546875" style="2" bestFit="1" customWidth="1"/>
    <col min="21" max="22" width="3.5703125" style="2" bestFit="1" customWidth="1"/>
    <col min="23" max="23" width="5.28515625" style="2" bestFit="1" customWidth="1"/>
    <col min="24" max="24" width="9.7109375" style="2" bestFit="1" customWidth="1"/>
    <col min="25" max="25" width="33.140625" style="1" bestFit="1" customWidth="1"/>
    <col min="26" max="16384" width="9.140625" style="1"/>
  </cols>
  <sheetData>
    <row r="1" spans="1:25" ht="15.75">
      <c r="A1" s="36" t="s">
        <v>99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1.1" customHeight="1">
      <c r="A2" s="22" t="s">
        <v>8</v>
      </c>
      <c r="B2" s="37" t="s">
        <v>0</v>
      </c>
      <c r="C2" s="37"/>
      <c r="D2" s="37"/>
      <c r="E2" s="37"/>
      <c r="F2" s="37"/>
      <c r="G2" s="37"/>
      <c r="H2" s="37"/>
      <c r="I2" s="37" t="s">
        <v>1</v>
      </c>
      <c r="J2" s="37"/>
      <c r="K2" s="37"/>
      <c r="L2" s="37"/>
      <c r="M2" s="37"/>
      <c r="N2" s="37"/>
      <c r="O2" s="37"/>
      <c r="P2" s="37" t="s">
        <v>2</v>
      </c>
      <c r="Q2" s="37"/>
      <c r="R2" s="37"/>
      <c r="S2" s="37"/>
      <c r="T2" s="37"/>
      <c r="U2" s="37"/>
      <c r="V2" s="37"/>
      <c r="W2" s="22" t="s">
        <v>17</v>
      </c>
      <c r="X2" s="22" t="s">
        <v>20</v>
      </c>
      <c r="Y2" s="37" t="s">
        <v>13</v>
      </c>
    </row>
    <row r="3" spans="1:25" ht="11.1" customHeight="1">
      <c r="A3" s="15" t="s">
        <v>15</v>
      </c>
      <c r="B3" s="22" t="s">
        <v>16</v>
      </c>
      <c r="C3" s="22" t="s">
        <v>14</v>
      </c>
      <c r="D3" s="22" t="s">
        <v>11</v>
      </c>
      <c r="E3" s="22" t="s">
        <v>9</v>
      </c>
      <c r="F3" s="22" t="s">
        <v>10</v>
      </c>
      <c r="G3" s="22" t="s">
        <v>12</v>
      </c>
      <c r="H3" s="22" t="s">
        <v>11</v>
      </c>
      <c r="I3" s="22" t="s">
        <v>16</v>
      </c>
      <c r="J3" s="22" t="s">
        <v>14</v>
      </c>
      <c r="K3" s="22" t="s">
        <v>11</v>
      </c>
      <c r="L3" s="22" t="s">
        <v>9</v>
      </c>
      <c r="M3" s="22" t="s">
        <v>10</v>
      </c>
      <c r="N3" s="22" t="s">
        <v>12</v>
      </c>
      <c r="O3" s="22" t="s">
        <v>11</v>
      </c>
      <c r="P3" s="22" t="s">
        <v>16</v>
      </c>
      <c r="Q3" s="22" t="s">
        <v>14</v>
      </c>
      <c r="R3" s="22" t="s">
        <v>11</v>
      </c>
      <c r="S3" s="22" t="s">
        <v>9</v>
      </c>
      <c r="T3" s="22" t="s">
        <v>10</v>
      </c>
      <c r="U3" s="22" t="s">
        <v>12</v>
      </c>
      <c r="V3" s="22" t="s">
        <v>11</v>
      </c>
      <c r="W3" s="22" t="s">
        <v>11</v>
      </c>
      <c r="X3" s="22" t="s">
        <v>21</v>
      </c>
      <c r="Y3" s="37"/>
    </row>
    <row r="4" spans="1:25" ht="11.1" customHeight="1">
      <c r="A4" s="38">
        <v>1</v>
      </c>
      <c r="B4" s="5">
        <v>1</v>
      </c>
      <c r="C4" s="6" t="s">
        <v>92</v>
      </c>
      <c r="D4" s="7">
        <v>3</v>
      </c>
      <c r="E4" s="8">
        <v>30</v>
      </c>
      <c r="F4" s="9">
        <v>2940</v>
      </c>
      <c r="G4" s="8">
        <v>3</v>
      </c>
      <c r="H4" s="39">
        <f>SUM(D4,D5)</f>
        <v>4</v>
      </c>
      <c r="I4" s="5">
        <v>1</v>
      </c>
      <c r="J4" s="6" t="s">
        <v>30</v>
      </c>
      <c r="K4" s="7">
        <v>0</v>
      </c>
      <c r="L4" s="8"/>
      <c r="M4" s="9">
        <v>0</v>
      </c>
      <c r="N4" s="8">
        <v>14</v>
      </c>
      <c r="O4" s="39">
        <f>SUM(K4,K5)</f>
        <v>0</v>
      </c>
      <c r="P4" s="5">
        <v>1</v>
      </c>
      <c r="Q4" s="6" t="s">
        <v>70</v>
      </c>
      <c r="R4" s="7">
        <v>1</v>
      </c>
      <c r="S4" s="8">
        <v>25.8</v>
      </c>
      <c r="T4" s="9">
        <v>880</v>
      </c>
      <c r="U4" s="8">
        <v>8</v>
      </c>
      <c r="V4" s="39">
        <f>SUM(R4,R5)</f>
        <v>1</v>
      </c>
      <c r="W4" s="39">
        <f>SUM(H4,O4,V4)</f>
        <v>5</v>
      </c>
      <c r="X4" s="38">
        <f>SUM(W4)-8</f>
        <v>-3</v>
      </c>
      <c r="Y4" s="26" t="s">
        <v>31</v>
      </c>
    </row>
    <row r="5" spans="1:25" ht="11.1" customHeight="1">
      <c r="A5" s="38"/>
      <c r="B5" s="5">
        <v>2</v>
      </c>
      <c r="C5" s="6" t="s">
        <v>84</v>
      </c>
      <c r="D5" s="7">
        <v>1</v>
      </c>
      <c r="E5" s="8">
        <v>41.5</v>
      </c>
      <c r="F5" s="9">
        <v>1360</v>
      </c>
      <c r="G5" s="8">
        <v>9</v>
      </c>
      <c r="H5" s="39"/>
      <c r="I5" s="5">
        <v>2</v>
      </c>
      <c r="J5" s="6" t="s">
        <v>66</v>
      </c>
      <c r="K5" s="7">
        <v>0</v>
      </c>
      <c r="L5" s="8"/>
      <c r="M5" s="9">
        <v>0</v>
      </c>
      <c r="N5" s="8">
        <v>14</v>
      </c>
      <c r="O5" s="39"/>
      <c r="P5" s="5">
        <v>2</v>
      </c>
      <c r="Q5" s="6" t="s">
        <v>73</v>
      </c>
      <c r="R5" s="7">
        <v>0</v>
      </c>
      <c r="S5" s="8"/>
      <c r="T5" s="9">
        <v>0</v>
      </c>
      <c r="U5" s="8">
        <v>14</v>
      </c>
      <c r="V5" s="39"/>
      <c r="W5" s="39"/>
      <c r="X5" s="38"/>
      <c r="Y5" s="27" t="s">
        <v>36</v>
      </c>
    </row>
    <row r="6" spans="1:25" ht="11.1" customHeight="1">
      <c r="A6" s="40">
        <v>2</v>
      </c>
      <c r="B6" s="11">
        <v>3</v>
      </c>
      <c r="C6" s="10" t="s">
        <v>75</v>
      </c>
      <c r="D6" s="12">
        <v>1</v>
      </c>
      <c r="E6" s="13">
        <v>26</v>
      </c>
      <c r="F6" s="14">
        <v>880</v>
      </c>
      <c r="G6" s="13">
        <v>11</v>
      </c>
      <c r="H6" s="41">
        <f>SUM(D6,D7)</f>
        <v>1</v>
      </c>
      <c r="I6" s="11">
        <v>3</v>
      </c>
      <c r="J6" s="10" t="s">
        <v>64</v>
      </c>
      <c r="K6" s="12">
        <v>0</v>
      </c>
      <c r="L6" s="13"/>
      <c r="M6" s="14">
        <v>0</v>
      </c>
      <c r="N6" s="13">
        <v>14</v>
      </c>
      <c r="O6" s="41">
        <f>SUM(K6,K7)</f>
        <v>1</v>
      </c>
      <c r="P6" s="11">
        <v>3</v>
      </c>
      <c r="Q6" s="10" t="s">
        <v>69</v>
      </c>
      <c r="R6" s="12">
        <v>2</v>
      </c>
      <c r="S6" s="13">
        <v>26.8</v>
      </c>
      <c r="T6" s="14">
        <v>1820</v>
      </c>
      <c r="U6" s="13">
        <v>3</v>
      </c>
      <c r="V6" s="41">
        <f>SUM(R6,R7)</f>
        <v>3</v>
      </c>
      <c r="W6" s="41">
        <f>SUM(H6,O6,V6)</f>
        <v>5</v>
      </c>
      <c r="X6" s="40">
        <f t="shared" ref="X6" si="0">SUM(W6)-8</f>
        <v>-3</v>
      </c>
      <c r="Y6" s="30" t="s">
        <v>32</v>
      </c>
    </row>
    <row r="7" spans="1:25" ht="11.1" customHeight="1">
      <c r="A7" s="40"/>
      <c r="B7" s="11">
        <v>4</v>
      </c>
      <c r="C7" s="10" t="s">
        <v>86</v>
      </c>
      <c r="D7" s="12">
        <v>0</v>
      </c>
      <c r="E7" s="13"/>
      <c r="F7" s="14">
        <v>0</v>
      </c>
      <c r="G7" s="13">
        <v>14</v>
      </c>
      <c r="H7" s="41"/>
      <c r="I7" s="11">
        <v>4</v>
      </c>
      <c r="J7" s="10" t="s">
        <v>60</v>
      </c>
      <c r="K7" s="12">
        <v>1</v>
      </c>
      <c r="L7" s="13">
        <v>27.2</v>
      </c>
      <c r="M7" s="14">
        <v>940</v>
      </c>
      <c r="N7" s="13">
        <v>6</v>
      </c>
      <c r="O7" s="41"/>
      <c r="P7" s="11">
        <v>4</v>
      </c>
      <c r="Q7" s="10" t="s">
        <v>78</v>
      </c>
      <c r="R7" s="12">
        <v>1</v>
      </c>
      <c r="S7" s="13">
        <v>33.5</v>
      </c>
      <c r="T7" s="14">
        <v>1120</v>
      </c>
      <c r="U7" s="13">
        <v>4</v>
      </c>
      <c r="V7" s="41"/>
      <c r="W7" s="41"/>
      <c r="X7" s="40"/>
      <c r="Y7" s="31" t="s">
        <v>37</v>
      </c>
    </row>
    <row r="8" spans="1:25" ht="11.1" customHeight="1">
      <c r="A8" s="38">
        <v>3</v>
      </c>
      <c r="B8" s="5">
        <v>5</v>
      </c>
      <c r="C8" s="6" t="s">
        <v>90</v>
      </c>
      <c r="D8" s="7">
        <v>3</v>
      </c>
      <c r="E8" s="8">
        <v>26.3</v>
      </c>
      <c r="F8" s="9">
        <v>2700</v>
      </c>
      <c r="G8" s="8">
        <v>5</v>
      </c>
      <c r="H8" s="39">
        <f>SUM(D8,D9)</f>
        <v>5</v>
      </c>
      <c r="I8" s="5">
        <v>5</v>
      </c>
      <c r="J8" s="6" t="s">
        <v>85</v>
      </c>
      <c r="K8" s="7">
        <v>1</v>
      </c>
      <c r="L8" s="8">
        <v>31.3</v>
      </c>
      <c r="M8" s="9">
        <v>1060</v>
      </c>
      <c r="N8" s="8">
        <v>5</v>
      </c>
      <c r="O8" s="39">
        <f>SUM(K8,K9)</f>
        <v>3</v>
      </c>
      <c r="P8" s="5">
        <v>5</v>
      </c>
      <c r="Q8" s="6" t="s">
        <v>62</v>
      </c>
      <c r="R8" s="7">
        <v>0</v>
      </c>
      <c r="S8" s="8"/>
      <c r="T8" s="9">
        <v>0</v>
      </c>
      <c r="U8" s="8">
        <v>14</v>
      </c>
      <c r="V8" s="39">
        <f>SUM(R8,R9)</f>
        <v>3</v>
      </c>
      <c r="W8" s="39">
        <f>SUM(H8,O8,V8)</f>
        <v>11</v>
      </c>
      <c r="X8" s="38">
        <f t="shared" ref="X8" si="1">SUM(W8)-8</f>
        <v>3</v>
      </c>
      <c r="Y8" s="28" t="s">
        <v>33</v>
      </c>
    </row>
    <row r="9" spans="1:25" ht="11.1" customHeight="1">
      <c r="A9" s="38"/>
      <c r="B9" s="5">
        <v>6</v>
      </c>
      <c r="C9" s="6" t="s">
        <v>97</v>
      </c>
      <c r="D9" s="7">
        <v>2</v>
      </c>
      <c r="E9" s="8">
        <v>35</v>
      </c>
      <c r="F9" s="9">
        <v>2150</v>
      </c>
      <c r="G9" s="8">
        <v>7</v>
      </c>
      <c r="H9" s="39"/>
      <c r="I9" s="5">
        <v>6</v>
      </c>
      <c r="J9" s="6" t="s">
        <v>94</v>
      </c>
      <c r="K9" s="7">
        <v>2</v>
      </c>
      <c r="L9" s="8">
        <v>30.7</v>
      </c>
      <c r="M9" s="9">
        <v>2000</v>
      </c>
      <c r="N9" s="8">
        <v>3</v>
      </c>
      <c r="O9" s="39"/>
      <c r="P9" s="5">
        <v>6</v>
      </c>
      <c r="Q9" s="6" t="s">
        <v>59</v>
      </c>
      <c r="R9" s="7">
        <v>3</v>
      </c>
      <c r="S9" s="8">
        <v>30.3</v>
      </c>
      <c r="T9" s="9">
        <v>2940</v>
      </c>
      <c r="U9" s="8">
        <v>2</v>
      </c>
      <c r="V9" s="39"/>
      <c r="W9" s="39"/>
      <c r="X9" s="38"/>
      <c r="Y9" s="29" t="s">
        <v>43</v>
      </c>
    </row>
    <row r="10" spans="1:25" ht="11.1" customHeight="1">
      <c r="A10" s="40">
        <v>4</v>
      </c>
      <c r="B10" s="11">
        <v>7</v>
      </c>
      <c r="C10" s="10" t="s">
        <v>35</v>
      </c>
      <c r="D10" s="12">
        <v>1</v>
      </c>
      <c r="E10" s="13">
        <v>28.2</v>
      </c>
      <c r="F10" s="14">
        <v>970</v>
      </c>
      <c r="G10" s="13">
        <v>10</v>
      </c>
      <c r="H10" s="41">
        <f>SUM(D10,D11)</f>
        <v>1</v>
      </c>
      <c r="I10" s="11">
        <v>7</v>
      </c>
      <c r="J10" s="10" t="s">
        <v>67</v>
      </c>
      <c r="K10" s="12">
        <v>0</v>
      </c>
      <c r="L10" s="13"/>
      <c r="M10" s="14">
        <v>0</v>
      </c>
      <c r="N10" s="13">
        <v>14</v>
      </c>
      <c r="O10" s="41">
        <f>SUM(K10,K11)</f>
        <v>0</v>
      </c>
      <c r="P10" s="11">
        <v>7</v>
      </c>
      <c r="Q10" s="10" t="s">
        <v>72</v>
      </c>
      <c r="R10" s="12">
        <v>1</v>
      </c>
      <c r="S10" s="13">
        <v>25.4</v>
      </c>
      <c r="T10" s="14">
        <v>880</v>
      </c>
      <c r="U10" s="13">
        <v>9</v>
      </c>
      <c r="V10" s="41">
        <f>SUM(R10,R11)</f>
        <v>2</v>
      </c>
      <c r="W10" s="41">
        <f>SUM(H10,O10,V10)</f>
        <v>3</v>
      </c>
      <c r="X10" s="40">
        <f t="shared" ref="X10" si="2">SUM(W10)-8</f>
        <v>-5</v>
      </c>
      <c r="Y10" s="30" t="s">
        <v>27</v>
      </c>
    </row>
    <row r="11" spans="1:25" ht="11.1" customHeight="1">
      <c r="A11" s="40"/>
      <c r="B11" s="11">
        <v>8</v>
      </c>
      <c r="C11" s="10" t="s">
        <v>87</v>
      </c>
      <c r="D11" s="12">
        <v>0</v>
      </c>
      <c r="E11" s="13"/>
      <c r="F11" s="14">
        <v>0</v>
      </c>
      <c r="G11" s="13">
        <v>14</v>
      </c>
      <c r="H11" s="41"/>
      <c r="I11" s="11">
        <v>8</v>
      </c>
      <c r="J11" s="10" t="s">
        <v>65</v>
      </c>
      <c r="K11" s="12">
        <v>0</v>
      </c>
      <c r="L11" s="13"/>
      <c r="M11" s="14">
        <v>0</v>
      </c>
      <c r="N11" s="13">
        <v>14</v>
      </c>
      <c r="O11" s="41"/>
      <c r="P11" s="11">
        <v>8</v>
      </c>
      <c r="Q11" s="10" t="s">
        <v>63</v>
      </c>
      <c r="R11" s="12">
        <v>1</v>
      </c>
      <c r="S11" s="13">
        <v>32.9</v>
      </c>
      <c r="T11" s="14">
        <v>1090</v>
      </c>
      <c r="U11" s="13">
        <v>5</v>
      </c>
      <c r="V11" s="41"/>
      <c r="W11" s="41"/>
      <c r="X11" s="40"/>
      <c r="Y11" s="31" t="s">
        <v>40</v>
      </c>
    </row>
    <row r="12" spans="1:25" ht="11.1" customHeight="1">
      <c r="A12" s="38">
        <v>5</v>
      </c>
      <c r="B12" s="5">
        <v>9</v>
      </c>
      <c r="C12" s="6" t="s">
        <v>76</v>
      </c>
      <c r="D12" s="7">
        <v>0</v>
      </c>
      <c r="E12" s="8"/>
      <c r="F12" s="9">
        <v>0</v>
      </c>
      <c r="G12" s="8">
        <v>14</v>
      </c>
      <c r="H12" s="39">
        <f>SUM(D12,D13)</f>
        <v>4</v>
      </c>
      <c r="I12" s="5">
        <v>9</v>
      </c>
      <c r="J12" s="6" t="s">
        <v>71</v>
      </c>
      <c r="K12" s="7">
        <v>0</v>
      </c>
      <c r="L12" s="8"/>
      <c r="M12" s="9">
        <v>0</v>
      </c>
      <c r="N12" s="8">
        <v>14</v>
      </c>
      <c r="O12" s="39">
        <f>SUM(K12,K13)</f>
        <v>3</v>
      </c>
      <c r="P12" s="5">
        <v>9</v>
      </c>
      <c r="Q12" s="6" t="s">
        <v>28</v>
      </c>
      <c r="R12" s="7">
        <v>1</v>
      </c>
      <c r="S12" s="8">
        <v>29.5</v>
      </c>
      <c r="T12" s="9">
        <v>1000</v>
      </c>
      <c r="U12" s="8">
        <v>6.5</v>
      </c>
      <c r="V12" s="39">
        <f>SUM(R12,R13)</f>
        <v>1</v>
      </c>
      <c r="W12" s="39">
        <f>SUM(H12,O12,V12)</f>
        <v>8</v>
      </c>
      <c r="X12" s="38">
        <f t="shared" ref="X12" si="3">SUM(W12)-8</f>
        <v>0</v>
      </c>
      <c r="Y12" s="28" t="s">
        <v>50</v>
      </c>
    </row>
    <row r="13" spans="1:25" ht="11.1" customHeight="1">
      <c r="A13" s="38"/>
      <c r="B13" s="5">
        <v>10</v>
      </c>
      <c r="C13" s="6" t="s">
        <v>89</v>
      </c>
      <c r="D13" s="7">
        <v>4</v>
      </c>
      <c r="E13" s="8">
        <v>29.6</v>
      </c>
      <c r="F13" s="9">
        <v>3850</v>
      </c>
      <c r="G13" s="8">
        <v>2</v>
      </c>
      <c r="H13" s="39"/>
      <c r="I13" s="5">
        <v>10</v>
      </c>
      <c r="J13" s="6" t="s">
        <v>88</v>
      </c>
      <c r="K13" s="7">
        <v>3</v>
      </c>
      <c r="L13" s="8">
        <v>26.2</v>
      </c>
      <c r="M13" s="9">
        <v>2670</v>
      </c>
      <c r="N13" s="8">
        <v>2</v>
      </c>
      <c r="O13" s="39"/>
      <c r="P13" s="5">
        <v>10</v>
      </c>
      <c r="Q13" s="6" t="s">
        <v>80</v>
      </c>
      <c r="R13" s="7">
        <v>0</v>
      </c>
      <c r="S13" s="8"/>
      <c r="T13" s="9">
        <v>0</v>
      </c>
      <c r="U13" s="8">
        <v>14</v>
      </c>
      <c r="V13" s="39"/>
      <c r="W13" s="39"/>
      <c r="X13" s="38"/>
      <c r="Y13" s="29" t="s">
        <v>51</v>
      </c>
    </row>
    <row r="14" spans="1:25" ht="11.1" customHeight="1">
      <c r="A14" s="40">
        <v>6</v>
      </c>
      <c r="B14" s="11">
        <v>11</v>
      </c>
      <c r="C14" s="10" t="s">
        <v>29</v>
      </c>
      <c r="D14" s="12">
        <v>2</v>
      </c>
      <c r="E14" s="13">
        <v>34</v>
      </c>
      <c r="F14" s="14">
        <v>2240</v>
      </c>
      <c r="G14" s="13">
        <v>6</v>
      </c>
      <c r="H14" s="41">
        <f>SUM(D14,D15)</f>
        <v>5</v>
      </c>
      <c r="I14" s="11">
        <v>11</v>
      </c>
      <c r="J14" s="10" t="s">
        <v>93</v>
      </c>
      <c r="K14" s="12">
        <v>1</v>
      </c>
      <c r="L14" s="13">
        <v>27.1</v>
      </c>
      <c r="M14" s="14">
        <v>940</v>
      </c>
      <c r="N14" s="13">
        <v>7</v>
      </c>
      <c r="O14" s="41">
        <f>SUM(K14,K15)</f>
        <v>1</v>
      </c>
      <c r="P14" s="11">
        <v>11</v>
      </c>
      <c r="Q14" s="10" t="s">
        <v>61</v>
      </c>
      <c r="R14" s="12">
        <v>0</v>
      </c>
      <c r="S14" s="13"/>
      <c r="T14" s="14">
        <v>0</v>
      </c>
      <c r="U14" s="13">
        <v>14</v>
      </c>
      <c r="V14" s="41">
        <f>SUM(R14,R15)</f>
        <v>0</v>
      </c>
      <c r="W14" s="41">
        <f>SUM(H14,O14,V14)</f>
        <v>6</v>
      </c>
      <c r="X14" s="40">
        <f t="shared" ref="X14" si="4">SUM(W14)-8</f>
        <v>-2</v>
      </c>
      <c r="Y14" s="30" t="s">
        <v>41</v>
      </c>
    </row>
    <row r="15" spans="1:25" ht="11.1" customHeight="1">
      <c r="A15" s="40"/>
      <c r="B15" s="11">
        <v>12</v>
      </c>
      <c r="C15" s="10" t="s">
        <v>96</v>
      </c>
      <c r="D15" s="12">
        <v>3</v>
      </c>
      <c r="E15" s="13">
        <v>29.5</v>
      </c>
      <c r="F15" s="14">
        <v>2850</v>
      </c>
      <c r="G15" s="13">
        <v>4</v>
      </c>
      <c r="H15" s="41"/>
      <c r="I15" s="11">
        <v>12</v>
      </c>
      <c r="J15" s="10" t="s">
        <v>91</v>
      </c>
      <c r="K15" s="12">
        <v>0</v>
      </c>
      <c r="L15" s="13"/>
      <c r="M15" s="14">
        <v>0</v>
      </c>
      <c r="N15" s="13">
        <v>14</v>
      </c>
      <c r="O15" s="41"/>
      <c r="P15" s="11">
        <v>12</v>
      </c>
      <c r="Q15" s="10" t="s">
        <v>77</v>
      </c>
      <c r="R15" s="12">
        <v>0</v>
      </c>
      <c r="S15" s="13"/>
      <c r="T15" s="14">
        <v>0</v>
      </c>
      <c r="U15" s="13">
        <v>14</v>
      </c>
      <c r="V15" s="41"/>
      <c r="W15" s="41"/>
      <c r="X15" s="40"/>
      <c r="Y15" s="31" t="s">
        <v>42</v>
      </c>
    </row>
    <row r="16" spans="1:25" ht="11.1" customHeight="1">
      <c r="A16" s="38">
        <v>7</v>
      </c>
      <c r="B16" s="5">
        <v>13</v>
      </c>
      <c r="C16" s="6" t="s">
        <v>79</v>
      </c>
      <c r="D16" s="7">
        <v>6</v>
      </c>
      <c r="E16" s="8">
        <v>28</v>
      </c>
      <c r="F16" s="9">
        <v>5370</v>
      </c>
      <c r="G16" s="8">
        <v>1</v>
      </c>
      <c r="H16" s="39">
        <f>SUM(D16,D17)</f>
        <v>8</v>
      </c>
      <c r="I16" s="5">
        <v>13</v>
      </c>
      <c r="J16" s="6" t="s">
        <v>95</v>
      </c>
      <c r="K16" s="7">
        <v>3</v>
      </c>
      <c r="L16" s="8">
        <v>27</v>
      </c>
      <c r="M16" s="9">
        <v>2700</v>
      </c>
      <c r="N16" s="8">
        <v>1</v>
      </c>
      <c r="O16" s="39">
        <f>SUM(K16,K17)</f>
        <v>5</v>
      </c>
      <c r="P16" s="5">
        <v>13</v>
      </c>
      <c r="Q16" s="6" t="s">
        <v>83</v>
      </c>
      <c r="R16" s="7">
        <v>1</v>
      </c>
      <c r="S16" s="8">
        <v>29.5</v>
      </c>
      <c r="T16" s="9">
        <v>1000</v>
      </c>
      <c r="U16" s="8">
        <v>6.5</v>
      </c>
      <c r="V16" s="39">
        <f>SUM(R16,R17)</f>
        <v>8</v>
      </c>
      <c r="W16" s="39">
        <f>SUM(H16,O16,V16)</f>
        <v>21</v>
      </c>
      <c r="X16" s="38">
        <f t="shared" ref="X16" si="5">SUM(W16)-8</f>
        <v>13</v>
      </c>
      <c r="Y16" s="28" t="s">
        <v>49</v>
      </c>
    </row>
    <row r="17" spans="1:25" ht="11.1" customHeight="1">
      <c r="A17" s="38"/>
      <c r="B17" s="5">
        <v>14</v>
      </c>
      <c r="C17" s="6" t="s">
        <v>82</v>
      </c>
      <c r="D17" s="7">
        <v>2</v>
      </c>
      <c r="E17" s="8">
        <v>29.6</v>
      </c>
      <c r="F17" s="9">
        <v>1940</v>
      </c>
      <c r="G17" s="8">
        <v>8</v>
      </c>
      <c r="H17" s="39"/>
      <c r="I17" s="5">
        <v>14</v>
      </c>
      <c r="J17" s="6" t="s">
        <v>68</v>
      </c>
      <c r="K17" s="7">
        <v>2</v>
      </c>
      <c r="L17" s="8">
        <v>27.8</v>
      </c>
      <c r="M17" s="9">
        <v>1850</v>
      </c>
      <c r="N17" s="8">
        <v>4</v>
      </c>
      <c r="O17" s="39"/>
      <c r="P17" s="5">
        <v>14</v>
      </c>
      <c r="Q17" s="6" t="s">
        <v>81</v>
      </c>
      <c r="R17" s="7">
        <v>7</v>
      </c>
      <c r="S17" s="8">
        <v>29.6</v>
      </c>
      <c r="T17" s="9">
        <v>6550</v>
      </c>
      <c r="U17" s="8">
        <v>1</v>
      </c>
      <c r="V17" s="39"/>
      <c r="W17" s="39"/>
      <c r="X17" s="38"/>
      <c r="Y17" s="29" t="s">
        <v>37</v>
      </c>
    </row>
    <row r="18" spans="1:25" ht="11.1" customHeight="1">
      <c r="A18" s="45" t="s">
        <v>22</v>
      </c>
      <c r="B18" s="42" t="s">
        <v>3</v>
      </c>
      <c r="C18" s="42"/>
      <c r="D18" s="42"/>
      <c r="E18" s="42"/>
      <c r="F18" s="42"/>
      <c r="G18" s="42"/>
      <c r="H18" s="42"/>
      <c r="I18" s="43" t="s">
        <v>4</v>
      </c>
      <c r="J18" s="43"/>
      <c r="K18" s="43"/>
      <c r="L18" s="43"/>
      <c r="M18" s="43"/>
      <c r="N18" s="43"/>
      <c r="O18" s="43"/>
      <c r="P18" s="44" t="s">
        <v>5</v>
      </c>
      <c r="Q18" s="44"/>
      <c r="R18" s="44"/>
      <c r="S18" s="44"/>
      <c r="T18" s="44"/>
      <c r="U18" s="44"/>
      <c r="V18" s="44"/>
      <c r="W18" s="17" t="s">
        <v>17</v>
      </c>
      <c r="X18" s="17" t="s">
        <v>23</v>
      </c>
      <c r="Y18" s="3" t="s">
        <v>34</v>
      </c>
    </row>
    <row r="19" spans="1:25" ht="11.1" customHeight="1">
      <c r="A19" s="46"/>
      <c r="B19" s="42" t="s">
        <v>6</v>
      </c>
      <c r="C19" s="42"/>
      <c r="D19" s="42"/>
      <c r="E19" s="42"/>
      <c r="F19" s="42"/>
      <c r="G19" s="42"/>
      <c r="H19" s="42"/>
      <c r="I19" s="43" t="s">
        <v>6</v>
      </c>
      <c r="J19" s="43"/>
      <c r="K19" s="43"/>
      <c r="L19" s="43"/>
      <c r="M19" s="43"/>
      <c r="N19" s="43"/>
      <c r="O19" s="43"/>
      <c r="P19" s="44" t="s">
        <v>6</v>
      </c>
      <c r="Q19" s="44"/>
      <c r="R19" s="44"/>
      <c r="S19" s="44"/>
      <c r="T19" s="44"/>
      <c r="U19" s="44"/>
      <c r="V19" s="44"/>
      <c r="W19" s="19" t="s">
        <v>18</v>
      </c>
      <c r="X19" s="20" t="s">
        <v>19</v>
      </c>
      <c r="Y19" s="4" t="s">
        <v>54</v>
      </c>
    </row>
    <row r="20" spans="1:25" ht="11.1" customHeight="1">
      <c r="A20" s="16" t="s">
        <v>24</v>
      </c>
      <c r="B20" s="47">
        <f>SUM(H4:H17)</f>
        <v>28</v>
      </c>
      <c r="C20" s="47"/>
      <c r="D20" s="47"/>
      <c r="E20" s="47"/>
      <c r="F20" s="47"/>
      <c r="G20" s="47"/>
      <c r="H20" s="47"/>
      <c r="I20" s="48">
        <f>SUM(O4:O17)</f>
        <v>13</v>
      </c>
      <c r="J20" s="48"/>
      <c r="K20" s="48"/>
      <c r="L20" s="48"/>
      <c r="M20" s="48"/>
      <c r="N20" s="48"/>
      <c r="O20" s="48"/>
      <c r="P20" s="49">
        <f>SUM(V4:V17)</f>
        <v>18</v>
      </c>
      <c r="Q20" s="49"/>
      <c r="R20" s="49"/>
      <c r="S20" s="49"/>
      <c r="T20" s="49"/>
      <c r="U20" s="49"/>
      <c r="V20" s="49"/>
      <c r="W20" s="32">
        <f>SUM(W4:W17)</f>
        <v>59</v>
      </c>
      <c r="X20" s="34">
        <f>SUM(W4:W17)/7</f>
        <v>8.4285714285714288</v>
      </c>
      <c r="Y20" s="4" t="s">
        <v>37</v>
      </c>
    </row>
    <row r="21" spans="1:25" ht="11.1" customHeight="1">
      <c r="A21" s="18" t="s">
        <v>25</v>
      </c>
      <c r="B21" s="35" t="s">
        <v>7</v>
      </c>
      <c r="C21" s="35"/>
      <c r="D21" s="35"/>
      <c r="E21" s="35"/>
      <c r="F21" s="35"/>
      <c r="G21" s="35"/>
      <c r="H21" s="21">
        <f>SUM(H4:H17)/7</f>
        <v>4</v>
      </c>
      <c r="I21" s="35" t="s">
        <v>7</v>
      </c>
      <c r="J21" s="35"/>
      <c r="K21" s="35"/>
      <c r="L21" s="35"/>
      <c r="M21" s="35"/>
      <c r="N21" s="35"/>
      <c r="O21" s="21">
        <f>SUM(O4:O17)/7</f>
        <v>1.8571428571428572</v>
      </c>
      <c r="P21" s="35" t="s">
        <v>7</v>
      </c>
      <c r="Q21" s="35"/>
      <c r="R21" s="35"/>
      <c r="S21" s="35"/>
      <c r="T21" s="35"/>
      <c r="U21" s="35"/>
      <c r="V21" s="21">
        <f>SUM(V4:V17)/7</f>
        <v>2.5714285714285716</v>
      </c>
      <c r="W21" s="33"/>
      <c r="X21" s="34"/>
      <c r="Y21" s="4"/>
    </row>
    <row r="22" spans="1:25" ht="10.5" customHeight="1"/>
    <row r="23" spans="1:25" ht="15.75">
      <c r="A23" s="36" t="s">
        <v>98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pans="1:25">
      <c r="A24" s="25" t="s">
        <v>8</v>
      </c>
      <c r="B24" s="37" t="s">
        <v>0</v>
      </c>
      <c r="C24" s="37"/>
      <c r="D24" s="37"/>
      <c r="E24" s="37"/>
      <c r="F24" s="37"/>
      <c r="G24" s="37"/>
      <c r="H24" s="37"/>
      <c r="I24" s="37" t="s">
        <v>1</v>
      </c>
      <c r="J24" s="37"/>
      <c r="K24" s="37"/>
      <c r="L24" s="37"/>
      <c r="M24" s="37"/>
      <c r="N24" s="37"/>
      <c r="O24" s="37"/>
      <c r="P24" s="37" t="s">
        <v>2</v>
      </c>
      <c r="Q24" s="37"/>
      <c r="R24" s="37"/>
      <c r="S24" s="37"/>
      <c r="T24" s="37"/>
      <c r="U24" s="37"/>
      <c r="V24" s="37"/>
      <c r="W24" s="25" t="s">
        <v>17</v>
      </c>
      <c r="X24" s="25" t="s">
        <v>20</v>
      </c>
      <c r="Y24" s="37" t="s">
        <v>13</v>
      </c>
    </row>
    <row r="25" spans="1:25">
      <c r="A25" s="15" t="s">
        <v>15</v>
      </c>
      <c r="B25" s="25" t="s">
        <v>16</v>
      </c>
      <c r="C25" s="25" t="s">
        <v>14</v>
      </c>
      <c r="D25" s="25" t="s">
        <v>11</v>
      </c>
      <c r="E25" s="25" t="s">
        <v>9</v>
      </c>
      <c r="F25" s="25" t="s">
        <v>10</v>
      </c>
      <c r="G25" s="25" t="s">
        <v>12</v>
      </c>
      <c r="H25" s="25" t="s">
        <v>11</v>
      </c>
      <c r="I25" s="25" t="s">
        <v>16</v>
      </c>
      <c r="J25" s="25" t="s">
        <v>14</v>
      </c>
      <c r="K25" s="25" t="s">
        <v>11</v>
      </c>
      <c r="L25" s="25" t="s">
        <v>9</v>
      </c>
      <c r="M25" s="25" t="s">
        <v>10</v>
      </c>
      <c r="N25" s="25" t="s">
        <v>12</v>
      </c>
      <c r="O25" s="25" t="s">
        <v>11</v>
      </c>
      <c r="P25" s="25" t="s">
        <v>16</v>
      </c>
      <c r="Q25" s="25" t="s">
        <v>14</v>
      </c>
      <c r="R25" s="25" t="s">
        <v>11</v>
      </c>
      <c r="S25" s="25" t="s">
        <v>9</v>
      </c>
      <c r="T25" s="25" t="s">
        <v>10</v>
      </c>
      <c r="U25" s="25" t="s">
        <v>12</v>
      </c>
      <c r="V25" s="25" t="s">
        <v>11</v>
      </c>
      <c r="W25" s="25" t="s">
        <v>11</v>
      </c>
      <c r="X25" s="25" t="s">
        <v>21</v>
      </c>
      <c r="Y25" s="37"/>
    </row>
    <row r="26" spans="1:25">
      <c r="A26" s="38">
        <v>1</v>
      </c>
      <c r="B26" s="5">
        <v>1</v>
      </c>
      <c r="C26" s="6" t="s">
        <v>91</v>
      </c>
      <c r="D26" s="7">
        <v>5</v>
      </c>
      <c r="E26" s="8">
        <v>29.8</v>
      </c>
      <c r="F26" s="9">
        <v>4610</v>
      </c>
      <c r="G26" s="8">
        <v>5</v>
      </c>
      <c r="H26" s="39">
        <f>SUM(D26,D27)</f>
        <v>7</v>
      </c>
      <c r="I26" s="5">
        <v>1</v>
      </c>
      <c r="J26" s="6" t="s">
        <v>84</v>
      </c>
      <c r="K26" s="7">
        <v>0</v>
      </c>
      <c r="L26" s="8"/>
      <c r="M26" s="9">
        <v>0</v>
      </c>
      <c r="N26" s="8">
        <v>14</v>
      </c>
      <c r="O26" s="39">
        <f>SUM(K26,K27)</f>
        <v>5</v>
      </c>
      <c r="P26" s="5">
        <v>1</v>
      </c>
      <c r="Q26" s="6" t="s">
        <v>64</v>
      </c>
      <c r="R26" s="7">
        <v>5</v>
      </c>
      <c r="S26" s="8">
        <v>29.9</v>
      </c>
      <c r="T26" s="9">
        <v>4790</v>
      </c>
      <c r="U26" s="8">
        <v>2</v>
      </c>
      <c r="V26" s="39">
        <f>SUM(R26,R27)</f>
        <v>7</v>
      </c>
      <c r="W26" s="39">
        <f>SUM(H26,O26,V26)</f>
        <v>19</v>
      </c>
      <c r="X26" s="38">
        <f>SUM(W26)-17</f>
        <v>2</v>
      </c>
      <c r="Y26" s="28" t="s">
        <v>44</v>
      </c>
    </row>
    <row r="27" spans="1:25">
      <c r="A27" s="38"/>
      <c r="B27" s="5">
        <v>2</v>
      </c>
      <c r="C27" s="6" t="s">
        <v>30</v>
      </c>
      <c r="D27" s="7">
        <v>2</v>
      </c>
      <c r="E27" s="8">
        <v>29</v>
      </c>
      <c r="F27" s="9">
        <v>1880</v>
      </c>
      <c r="G27" s="8">
        <v>8</v>
      </c>
      <c r="H27" s="39"/>
      <c r="I27" s="5">
        <v>2</v>
      </c>
      <c r="J27" s="6" t="s">
        <v>61</v>
      </c>
      <c r="K27" s="7">
        <v>5</v>
      </c>
      <c r="L27" s="8">
        <v>33.299999999999997</v>
      </c>
      <c r="M27" s="9">
        <v>5030</v>
      </c>
      <c r="N27" s="8">
        <v>2</v>
      </c>
      <c r="O27" s="39"/>
      <c r="P27" s="5">
        <v>2</v>
      </c>
      <c r="Q27" s="6" t="s">
        <v>76</v>
      </c>
      <c r="R27" s="7">
        <v>2</v>
      </c>
      <c r="S27" s="8">
        <v>29.5</v>
      </c>
      <c r="T27" s="9">
        <v>1940</v>
      </c>
      <c r="U27" s="8">
        <v>6</v>
      </c>
      <c r="V27" s="39"/>
      <c r="W27" s="39"/>
      <c r="X27" s="38"/>
      <c r="Y27" s="29" t="s">
        <v>46</v>
      </c>
    </row>
    <row r="28" spans="1:25">
      <c r="A28" s="40">
        <v>2</v>
      </c>
      <c r="B28" s="11">
        <v>3</v>
      </c>
      <c r="C28" s="10" t="s">
        <v>95</v>
      </c>
      <c r="D28" s="12">
        <v>9</v>
      </c>
      <c r="E28" s="13">
        <v>30.5</v>
      </c>
      <c r="F28" s="14">
        <v>8640</v>
      </c>
      <c r="G28" s="13">
        <v>2</v>
      </c>
      <c r="H28" s="41">
        <f>SUM(D28,D29)</f>
        <v>10</v>
      </c>
      <c r="I28" s="11">
        <v>3</v>
      </c>
      <c r="J28" s="10" t="s">
        <v>87</v>
      </c>
      <c r="K28" s="12">
        <v>3</v>
      </c>
      <c r="L28" s="13">
        <v>30</v>
      </c>
      <c r="M28" s="14">
        <v>2760</v>
      </c>
      <c r="N28" s="13">
        <v>6</v>
      </c>
      <c r="O28" s="41">
        <f>SUM(K28,K29)</f>
        <v>5</v>
      </c>
      <c r="P28" s="11">
        <v>3</v>
      </c>
      <c r="Q28" s="10" t="s">
        <v>79</v>
      </c>
      <c r="R28" s="12">
        <v>2</v>
      </c>
      <c r="S28" s="13">
        <v>29</v>
      </c>
      <c r="T28" s="14">
        <v>1910</v>
      </c>
      <c r="U28" s="13">
        <v>7</v>
      </c>
      <c r="V28" s="41">
        <f>SUM(R28,R29)</f>
        <v>7</v>
      </c>
      <c r="W28" s="41">
        <f>SUM(H28,O28,V28)</f>
        <v>22</v>
      </c>
      <c r="X28" s="40">
        <f t="shared" ref="X28" si="6">SUM(W28)-17</f>
        <v>5</v>
      </c>
      <c r="Y28" s="30" t="s">
        <v>52</v>
      </c>
    </row>
    <row r="29" spans="1:25">
      <c r="A29" s="40"/>
      <c r="B29" s="11">
        <v>4</v>
      </c>
      <c r="C29" s="10" t="s">
        <v>80</v>
      </c>
      <c r="D29" s="12">
        <v>1</v>
      </c>
      <c r="E29" s="13">
        <v>29</v>
      </c>
      <c r="F29" s="14">
        <v>970</v>
      </c>
      <c r="G29" s="13">
        <v>12</v>
      </c>
      <c r="H29" s="41"/>
      <c r="I29" s="11">
        <v>4</v>
      </c>
      <c r="J29" s="10" t="s">
        <v>69</v>
      </c>
      <c r="K29" s="12">
        <v>2</v>
      </c>
      <c r="L29" s="13">
        <v>28.7</v>
      </c>
      <c r="M29" s="14">
        <v>1850</v>
      </c>
      <c r="N29" s="13">
        <v>9</v>
      </c>
      <c r="O29" s="41"/>
      <c r="P29" s="11">
        <v>4</v>
      </c>
      <c r="Q29" s="10" t="s">
        <v>82</v>
      </c>
      <c r="R29" s="12">
        <v>5</v>
      </c>
      <c r="S29" s="13">
        <v>35.799999999999997</v>
      </c>
      <c r="T29" s="14">
        <v>5030</v>
      </c>
      <c r="U29" s="13">
        <v>1</v>
      </c>
      <c r="V29" s="41"/>
      <c r="W29" s="41"/>
      <c r="X29" s="40"/>
      <c r="Y29" s="31" t="s">
        <v>53</v>
      </c>
    </row>
    <row r="30" spans="1:25">
      <c r="A30" s="38">
        <v>3</v>
      </c>
      <c r="B30" s="5">
        <v>5</v>
      </c>
      <c r="C30" s="6" t="s">
        <v>28</v>
      </c>
      <c r="D30" s="7">
        <v>7</v>
      </c>
      <c r="E30" s="8">
        <v>31.1</v>
      </c>
      <c r="F30" s="9">
        <v>6790</v>
      </c>
      <c r="G30" s="8">
        <v>3</v>
      </c>
      <c r="H30" s="39">
        <f>SUM(D30,D31)</f>
        <v>8</v>
      </c>
      <c r="I30" s="5">
        <v>5</v>
      </c>
      <c r="J30" s="6" t="s">
        <v>62</v>
      </c>
      <c r="K30" s="7">
        <v>1</v>
      </c>
      <c r="L30" s="8">
        <v>31</v>
      </c>
      <c r="M30" s="9">
        <v>1030</v>
      </c>
      <c r="N30" s="8">
        <v>10</v>
      </c>
      <c r="O30" s="39">
        <f>SUM(K30,K31)</f>
        <v>1</v>
      </c>
      <c r="P30" s="5">
        <v>5</v>
      </c>
      <c r="Q30" s="6" t="s">
        <v>66</v>
      </c>
      <c r="R30" s="7">
        <v>1</v>
      </c>
      <c r="S30" s="8">
        <v>27.5</v>
      </c>
      <c r="T30" s="9">
        <v>940</v>
      </c>
      <c r="U30" s="8">
        <v>11</v>
      </c>
      <c r="V30" s="39">
        <f>SUM(R30,R31)</f>
        <v>2</v>
      </c>
      <c r="W30" s="39">
        <f>SUM(H30,O30,V30)</f>
        <v>11</v>
      </c>
      <c r="X30" s="38">
        <f t="shared" ref="X30" si="7">SUM(W30)-17</f>
        <v>-6</v>
      </c>
      <c r="Y30" s="28" t="s">
        <v>45</v>
      </c>
    </row>
    <row r="31" spans="1:25">
      <c r="A31" s="38"/>
      <c r="B31" s="5">
        <v>6</v>
      </c>
      <c r="C31" s="6" t="s">
        <v>77</v>
      </c>
      <c r="D31" s="7">
        <v>1</v>
      </c>
      <c r="E31" s="8">
        <v>27.9</v>
      </c>
      <c r="F31" s="9">
        <v>940</v>
      </c>
      <c r="G31" s="8">
        <v>13</v>
      </c>
      <c r="H31" s="39"/>
      <c r="I31" s="5">
        <v>6</v>
      </c>
      <c r="J31" s="6" t="s">
        <v>59</v>
      </c>
      <c r="K31" s="7">
        <v>0</v>
      </c>
      <c r="L31" s="8"/>
      <c r="M31" s="9">
        <v>0</v>
      </c>
      <c r="N31" s="8">
        <v>14</v>
      </c>
      <c r="O31" s="39"/>
      <c r="P31" s="5">
        <v>6</v>
      </c>
      <c r="Q31" s="6" t="s">
        <v>74</v>
      </c>
      <c r="R31" s="7">
        <v>1</v>
      </c>
      <c r="S31" s="8">
        <v>28.6</v>
      </c>
      <c r="T31" s="9">
        <v>970</v>
      </c>
      <c r="U31" s="8">
        <v>9</v>
      </c>
      <c r="V31" s="39"/>
      <c r="W31" s="39"/>
      <c r="X31" s="38"/>
      <c r="Y31" s="29" t="s">
        <v>37</v>
      </c>
    </row>
    <row r="32" spans="1:25">
      <c r="A32" s="40">
        <v>4</v>
      </c>
      <c r="B32" s="11">
        <v>7</v>
      </c>
      <c r="C32" s="10" t="s">
        <v>81</v>
      </c>
      <c r="D32" s="12">
        <v>2</v>
      </c>
      <c r="E32" s="13">
        <v>28</v>
      </c>
      <c r="F32" s="14">
        <v>1880</v>
      </c>
      <c r="G32" s="13">
        <v>9.5</v>
      </c>
      <c r="H32" s="41">
        <f>SUM(D32,D33)</f>
        <v>4</v>
      </c>
      <c r="I32" s="11">
        <v>7</v>
      </c>
      <c r="J32" s="10" t="s">
        <v>89</v>
      </c>
      <c r="K32" s="12">
        <v>5</v>
      </c>
      <c r="L32" s="13">
        <v>28.8</v>
      </c>
      <c r="M32" s="14">
        <v>4700</v>
      </c>
      <c r="N32" s="13">
        <v>3</v>
      </c>
      <c r="O32" s="41">
        <f>SUM(K32,K33)</f>
        <v>6</v>
      </c>
      <c r="P32" s="11">
        <v>7</v>
      </c>
      <c r="Q32" s="10" t="s">
        <v>60</v>
      </c>
      <c r="R32" s="12">
        <v>1</v>
      </c>
      <c r="S32" s="13">
        <v>44.2</v>
      </c>
      <c r="T32" s="14">
        <v>1450</v>
      </c>
      <c r="U32" s="13">
        <v>8</v>
      </c>
      <c r="V32" s="41">
        <f>SUM(R32,R33)</f>
        <v>1</v>
      </c>
      <c r="W32" s="41">
        <f>SUM(H32,O32,V32)</f>
        <v>11</v>
      </c>
      <c r="X32" s="40">
        <f t="shared" ref="X32" si="8">SUM(W32)-17</f>
        <v>-6</v>
      </c>
      <c r="Y32" s="50" t="s">
        <v>57</v>
      </c>
    </row>
    <row r="33" spans="1:25">
      <c r="A33" s="40"/>
      <c r="B33" s="11">
        <v>8</v>
      </c>
      <c r="C33" s="10" t="s">
        <v>93</v>
      </c>
      <c r="D33" s="12">
        <v>2</v>
      </c>
      <c r="E33" s="13">
        <v>28</v>
      </c>
      <c r="F33" s="14">
        <v>1880</v>
      </c>
      <c r="G33" s="13">
        <v>9.5</v>
      </c>
      <c r="H33" s="41"/>
      <c r="I33" s="11">
        <v>8</v>
      </c>
      <c r="J33" s="10" t="s">
        <v>86</v>
      </c>
      <c r="K33" s="12">
        <v>1</v>
      </c>
      <c r="L33" s="13">
        <v>27.7</v>
      </c>
      <c r="M33" s="14">
        <v>940</v>
      </c>
      <c r="N33" s="13">
        <v>12</v>
      </c>
      <c r="O33" s="41"/>
      <c r="P33" s="11">
        <v>8</v>
      </c>
      <c r="Q33" s="10" t="s">
        <v>75</v>
      </c>
      <c r="R33" s="12">
        <v>0</v>
      </c>
      <c r="S33" s="13"/>
      <c r="T33" s="14">
        <v>0</v>
      </c>
      <c r="U33" s="13">
        <v>14</v>
      </c>
      <c r="V33" s="41"/>
      <c r="W33" s="41"/>
      <c r="X33" s="40"/>
      <c r="Y33" s="50"/>
    </row>
    <row r="34" spans="1:25">
      <c r="A34" s="38">
        <v>5</v>
      </c>
      <c r="B34" s="5">
        <v>9</v>
      </c>
      <c r="C34" s="6" t="s">
        <v>94</v>
      </c>
      <c r="D34" s="7">
        <v>1</v>
      </c>
      <c r="E34" s="8">
        <v>35.200000000000003</v>
      </c>
      <c r="F34" s="9">
        <v>1180</v>
      </c>
      <c r="G34" s="8">
        <v>11</v>
      </c>
      <c r="H34" s="39">
        <f>SUM(D34,D35)</f>
        <v>5</v>
      </c>
      <c r="I34" s="5">
        <v>9</v>
      </c>
      <c r="J34" s="6" t="s">
        <v>96</v>
      </c>
      <c r="K34" s="7">
        <v>2</v>
      </c>
      <c r="L34" s="8">
        <v>30.8</v>
      </c>
      <c r="M34" s="9">
        <v>1910</v>
      </c>
      <c r="N34" s="8">
        <v>8</v>
      </c>
      <c r="O34" s="39">
        <f>SUM(K34,K35)</f>
        <v>3</v>
      </c>
      <c r="P34" s="5">
        <v>9</v>
      </c>
      <c r="Q34" s="6" t="s">
        <v>35</v>
      </c>
      <c r="R34" s="7">
        <v>4</v>
      </c>
      <c r="S34" s="8">
        <v>35</v>
      </c>
      <c r="T34" s="9">
        <v>3850</v>
      </c>
      <c r="U34" s="8">
        <v>3</v>
      </c>
      <c r="V34" s="39">
        <f>SUM(R34,R35)</f>
        <v>4</v>
      </c>
      <c r="W34" s="39">
        <f>SUM(H34,O34,V34)</f>
        <v>12</v>
      </c>
      <c r="X34" s="38">
        <f t="shared" ref="X34" si="9">SUM(W34)-17</f>
        <v>-5</v>
      </c>
      <c r="Y34" s="28" t="s">
        <v>47</v>
      </c>
    </row>
    <row r="35" spans="1:25">
      <c r="A35" s="38"/>
      <c r="B35" s="5">
        <v>10</v>
      </c>
      <c r="C35" s="6" t="s">
        <v>85</v>
      </c>
      <c r="D35" s="7">
        <v>4</v>
      </c>
      <c r="E35" s="8">
        <v>30</v>
      </c>
      <c r="F35" s="9">
        <v>3880</v>
      </c>
      <c r="G35" s="8">
        <v>6</v>
      </c>
      <c r="H35" s="39"/>
      <c r="I35" s="5">
        <v>10</v>
      </c>
      <c r="J35" s="6" t="s">
        <v>63</v>
      </c>
      <c r="K35" s="7">
        <v>1</v>
      </c>
      <c r="L35" s="8">
        <v>27.8</v>
      </c>
      <c r="M35" s="9">
        <v>940</v>
      </c>
      <c r="N35" s="8">
        <v>11</v>
      </c>
      <c r="O35" s="39"/>
      <c r="P35" s="5">
        <v>10</v>
      </c>
      <c r="Q35" s="6" t="s">
        <v>67</v>
      </c>
      <c r="R35" s="7">
        <v>0</v>
      </c>
      <c r="S35" s="8"/>
      <c r="T35" s="9">
        <v>0</v>
      </c>
      <c r="U35" s="8">
        <v>14</v>
      </c>
      <c r="V35" s="39"/>
      <c r="W35" s="39"/>
      <c r="X35" s="38"/>
      <c r="Y35" s="29" t="s">
        <v>48</v>
      </c>
    </row>
    <row r="36" spans="1:25">
      <c r="A36" s="40">
        <v>6</v>
      </c>
      <c r="B36" s="11">
        <v>11</v>
      </c>
      <c r="C36" s="10" t="s">
        <v>83</v>
      </c>
      <c r="D36" s="12">
        <v>6</v>
      </c>
      <c r="E36" s="13">
        <v>43.3</v>
      </c>
      <c r="F36" s="14">
        <v>6150</v>
      </c>
      <c r="G36" s="13">
        <v>4</v>
      </c>
      <c r="H36" s="41">
        <f>SUM(D36,D37)</f>
        <v>9</v>
      </c>
      <c r="I36" s="11">
        <v>11</v>
      </c>
      <c r="J36" s="10" t="s">
        <v>72</v>
      </c>
      <c r="K36" s="12">
        <v>3</v>
      </c>
      <c r="L36" s="13">
        <v>28.7</v>
      </c>
      <c r="M36" s="14">
        <v>2850</v>
      </c>
      <c r="N36" s="13">
        <v>5</v>
      </c>
      <c r="O36" s="41">
        <f>SUM(K36,K37)</f>
        <v>9</v>
      </c>
      <c r="P36" s="11">
        <v>11</v>
      </c>
      <c r="Q36" s="10" t="s">
        <v>71</v>
      </c>
      <c r="R36" s="12">
        <v>3</v>
      </c>
      <c r="S36" s="13">
        <v>33.299999999999997</v>
      </c>
      <c r="T36" s="14">
        <v>2940</v>
      </c>
      <c r="U36" s="13">
        <v>5</v>
      </c>
      <c r="V36" s="41">
        <f>SUM(R36,R37)</f>
        <v>4</v>
      </c>
      <c r="W36" s="41">
        <f>SUM(H36,O36,V36)</f>
        <v>22</v>
      </c>
      <c r="X36" s="40">
        <f t="shared" ref="X36" si="10">SUM(W36)-17</f>
        <v>5</v>
      </c>
      <c r="Y36" s="30" t="s">
        <v>55</v>
      </c>
    </row>
    <row r="37" spans="1:25">
      <c r="A37" s="40"/>
      <c r="B37" s="11">
        <v>12</v>
      </c>
      <c r="C37" s="10" t="s">
        <v>88</v>
      </c>
      <c r="D37" s="12">
        <v>3</v>
      </c>
      <c r="E37" s="13">
        <v>29.8</v>
      </c>
      <c r="F37" s="14">
        <v>2850</v>
      </c>
      <c r="G37" s="13">
        <v>7</v>
      </c>
      <c r="H37" s="41"/>
      <c r="I37" s="11">
        <v>12</v>
      </c>
      <c r="J37" s="10" t="s">
        <v>92</v>
      </c>
      <c r="K37" s="12">
        <v>6</v>
      </c>
      <c r="L37" s="13">
        <v>31.5</v>
      </c>
      <c r="M37" s="14">
        <v>5760</v>
      </c>
      <c r="N37" s="13">
        <v>1</v>
      </c>
      <c r="O37" s="41"/>
      <c r="P37" s="11">
        <v>12</v>
      </c>
      <c r="Q37" s="10" t="s">
        <v>65</v>
      </c>
      <c r="R37" s="12">
        <v>1</v>
      </c>
      <c r="S37" s="13">
        <v>28.1</v>
      </c>
      <c r="T37" s="14">
        <v>970</v>
      </c>
      <c r="U37" s="13">
        <v>10</v>
      </c>
      <c r="V37" s="41"/>
      <c r="W37" s="41"/>
      <c r="X37" s="40"/>
      <c r="Y37" s="31" t="s">
        <v>56</v>
      </c>
    </row>
    <row r="38" spans="1:25">
      <c r="A38" s="38">
        <v>7</v>
      </c>
      <c r="B38" s="5">
        <v>13</v>
      </c>
      <c r="C38" s="6" t="s">
        <v>73</v>
      </c>
      <c r="D38" s="7">
        <v>0</v>
      </c>
      <c r="E38" s="8"/>
      <c r="F38" s="9">
        <v>0</v>
      </c>
      <c r="G38" s="8">
        <v>14</v>
      </c>
      <c r="H38" s="39">
        <f>SUM(D38,D39)</f>
        <v>10</v>
      </c>
      <c r="I38" s="5">
        <v>13</v>
      </c>
      <c r="J38" s="6" t="s">
        <v>70</v>
      </c>
      <c r="K38" s="7">
        <v>4</v>
      </c>
      <c r="L38" s="8">
        <v>34.200000000000003</v>
      </c>
      <c r="M38" s="9">
        <v>4000</v>
      </c>
      <c r="N38" s="8">
        <v>4</v>
      </c>
      <c r="O38" s="39">
        <f>SUM(K38,K39)</f>
        <v>6</v>
      </c>
      <c r="P38" s="5">
        <v>13</v>
      </c>
      <c r="Q38" s="6" t="s">
        <v>29</v>
      </c>
      <c r="R38" s="7">
        <v>4</v>
      </c>
      <c r="S38" s="8">
        <v>28.2</v>
      </c>
      <c r="T38" s="9">
        <v>3640</v>
      </c>
      <c r="U38" s="8">
        <v>4</v>
      </c>
      <c r="V38" s="39">
        <f>SUM(R38,R39)</f>
        <v>4</v>
      </c>
      <c r="W38" s="39">
        <f>SUM(H38,O38,V38)</f>
        <v>20</v>
      </c>
      <c r="X38" s="38">
        <f t="shared" ref="X38" si="11">SUM(W38)-17</f>
        <v>3</v>
      </c>
      <c r="Y38" s="28" t="s">
        <v>38</v>
      </c>
    </row>
    <row r="39" spans="1:25">
      <c r="A39" s="38"/>
      <c r="B39" s="5">
        <v>14</v>
      </c>
      <c r="C39" s="6" t="s">
        <v>78</v>
      </c>
      <c r="D39" s="7">
        <v>10</v>
      </c>
      <c r="E39" s="8">
        <v>29.4</v>
      </c>
      <c r="F39" s="9">
        <v>9160</v>
      </c>
      <c r="G39" s="8">
        <v>1</v>
      </c>
      <c r="H39" s="39"/>
      <c r="I39" s="5">
        <v>14</v>
      </c>
      <c r="J39" s="6" t="s">
        <v>90</v>
      </c>
      <c r="K39" s="7">
        <v>2</v>
      </c>
      <c r="L39" s="8">
        <v>44</v>
      </c>
      <c r="M39" s="9">
        <v>2330</v>
      </c>
      <c r="N39" s="8">
        <v>7</v>
      </c>
      <c r="O39" s="39"/>
      <c r="P39" s="5">
        <v>14</v>
      </c>
      <c r="Q39" s="6" t="s">
        <v>68</v>
      </c>
      <c r="R39" s="7">
        <v>0</v>
      </c>
      <c r="S39" s="8"/>
      <c r="T39" s="9">
        <v>0</v>
      </c>
      <c r="U39" s="8">
        <v>14</v>
      </c>
      <c r="V39" s="39"/>
      <c r="W39" s="39"/>
      <c r="X39" s="38"/>
      <c r="Y39" s="29" t="s">
        <v>39</v>
      </c>
    </row>
    <row r="40" spans="1:25">
      <c r="A40" s="45" t="s">
        <v>26</v>
      </c>
      <c r="B40" s="42" t="s">
        <v>3</v>
      </c>
      <c r="C40" s="42"/>
      <c r="D40" s="42"/>
      <c r="E40" s="42"/>
      <c r="F40" s="42"/>
      <c r="G40" s="42"/>
      <c r="H40" s="42"/>
      <c r="I40" s="43" t="s">
        <v>4</v>
      </c>
      <c r="J40" s="43"/>
      <c r="K40" s="43"/>
      <c r="L40" s="43"/>
      <c r="M40" s="43"/>
      <c r="N40" s="43"/>
      <c r="O40" s="43"/>
      <c r="P40" s="44" t="s">
        <v>5</v>
      </c>
      <c r="Q40" s="44"/>
      <c r="R40" s="44"/>
      <c r="S40" s="44"/>
      <c r="T40" s="44"/>
      <c r="U40" s="44"/>
      <c r="V40" s="44"/>
      <c r="W40" s="17" t="s">
        <v>17</v>
      </c>
      <c r="X40" s="17" t="s">
        <v>23</v>
      </c>
      <c r="Y40" s="3" t="s">
        <v>34</v>
      </c>
    </row>
    <row r="41" spans="1:25">
      <c r="A41" s="46"/>
      <c r="B41" s="42" t="s">
        <v>6</v>
      </c>
      <c r="C41" s="42"/>
      <c r="D41" s="42"/>
      <c r="E41" s="42"/>
      <c r="F41" s="42"/>
      <c r="G41" s="42"/>
      <c r="H41" s="42"/>
      <c r="I41" s="43" t="s">
        <v>6</v>
      </c>
      <c r="J41" s="43"/>
      <c r="K41" s="43"/>
      <c r="L41" s="43"/>
      <c r="M41" s="43"/>
      <c r="N41" s="43"/>
      <c r="O41" s="43"/>
      <c r="P41" s="44" t="s">
        <v>6</v>
      </c>
      <c r="Q41" s="44"/>
      <c r="R41" s="44"/>
      <c r="S41" s="44"/>
      <c r="T41" s="44"/>
      <c r="U41" s="44"/>
      <c r="V41" s="44"/>
      <c r="W41" s="19" t="s">
        <v>18</v>
      </c>
      <c r="X41" s="20" t="s">
        <v>19</v>
      </c>
      <c r="Y41" s="4" t="s">
        <v>45</v>
      </c>
    </row>
    <row r="42" spans="1:25">
      <c r="A42" s="23" t="s">
        <v>24</v>
      </c>
      <c r="B42" s="47">
        <f>SUM(H26:H39)</f>
        <v>53</v>
      </c>
      <c r="C42" s="47"/>
      <c r="D42" s="47"/>
      <c r="E42" s="47"/>
      <c r="F42" s="47"/>
      <c r="G42" s="47"/>
      <c r="H42" s="47"/>
      <c r="I42" s="48">
        <f>SUM(O26:O39)</f>
        <v>35</v>
      </c>
      <c r="J42" s="48"/>
      <c r="K42" s="48"/>
      <c r="L42" s="48"/>
      <c r="M42" s="48"/>
      <c r="N42" s="48"/>
      <c r="O42" s="48"/>
      <c r="P42" s="49">
        <f>SUM(V26:V39)</f>
        <v>29</v>
      </c>
      <c r="Q42" s="49"/>
      <c r="R42" s="49"/>
      <c r="S42" s="49"/>
      <c r="T42" s="49"/>
      <c r="U42" s="49"/>
      <c r="V42" s="49"/>
      <c r="W42" s="32">
        <f>SUM(W26:W39)</f>
        <v>117</v>
      </c>
      <c r="X42" s="34">
        <f>SUM(W26:W39)/7</f>
        <v>16.714285714285715</v>
      </c>
      <c r="Y42" s="4" t="s">
        <v>39</v>
      </c>
    </row>
    <row r="43" spans="1:25">
      <c r="A43" s="24" t="s">
        <v>58</v>
      </c>
      <c r="B43" s="35" t="s">
        <v>7</v>
      </c>
      <c r="C43" s="35"/>
      <c r="D43" s="35"/>
      <c r="E43" s="35"/>
      <c r="F43" s="35"/>
      <c r="G43" s="35"/>
      <c r="H43" s="21">
        <f>SUM(H26:H39)/7</f>
        <v>7.5714285714285712</v>
      </c>
      <c r="I43" s="35" t="s">
        <v>7</v>
      </c>
      <c r="J43" s="35"/>
      <c r="K43" s="35"/>
      <c r="L43" s="35"/>
      <c r="M43" s="35"/>
      <c r="N43" s="35"/>
      <c r="O43" s="21">
        <f>SUM(O26:O39)/7</f>
        <v>5</v>
      </c>
      <c r="P43" s="35" t="s">
        <v>7</v>
      </c>
      <c r="Q43" s="35"/>
      <c r="R43" s="35"/>
      <c r="S43" s="35"/>
      <c r="T43" s="35"/>
      <c r="U43" s="35"/>
      <c r="V43" s="21">
        <f>SUM(V26:V39)/7</f>
        <v>4.1428571428571432</v>
      </c>
      <c r="W43" s="33"/>
      <c r="X43" s="34"/>
      <c r="Y43" s="4"/>
    </row>
  </sheetData>
  <sortState ref="C20:C67">
    <sortCondition ref="C67"/>
  </sortState>
  <mergeCells count="125">
    <mergeCell ref="X36:X37"/>
    <mergeCell ref="A38:A39"/>
    <mergeCell ref="Y32:Y33"/>
    <mergeCell ref="X8:X9"/>
    <mergeCell ref="W8:W9"/>
    <mergeCell ref="W20:W21"/>
    <mergeCell ref="X10:X11"/>
    <mergeCell ref="I18:O18"/>
    <mergeCell ref="P18:V18"/>
    <mergeCell ref="B19:H19"/>
    <mergeCell ref="H32:H33"/>
    <mergeCell ref="O32:O33"/>
    <mergeCell ref="V32:V33"/>
    <mergeCell ref="W32:W33"/>
    <mergeCell ref="O28:O29"/>
    <mergeCell ref="A36:A37"/>
    <mergeCell ref="H36:H37"/>
    <mergeCell ref="O36:O37"/>
    <mergeCell ref="V36:V37"/>
    <mergeCell ref="W36:W37"/>
    <mergeCell ref="B21:G21"/>
    <mergeCell ref="I21:N21"/>
    <mergeCell ref="P21:U21"/>
    <mergeCell ref="W12:W13"/>
    <mergeCell ref="X12:X13"/>
    <mergeCell ref="A32:A33"/>
    <mergeCell ref="X32:X33"/>
    <mergeCell ref="A34:A35"/>
    <mergeCell ref="X34:X35"/>
    <mergeCell ref="H30:H31"/>
    <mergeCell ref="O34:O35"/>
    <mergeCell ref="V30:V31"/>
    <mergeCell ref="W30:W31"/>
    <mergeCell ref="H28:H29"/>
    <mergeCell ref="O30:O31"/>
    <mergeCell ref="V28:V29"/>
    <mergeCell ref="W28:W29"/>
    <mergeCell ref="A28:A29"/>
    <mergeCell ref="X28:X29"/>
    <mergeCell ref="A30:A31"/>
    <mergeCell ref="X30:X31"/>
    <mergeCell ref="H34:H35"/>
    <mergeCell ref="V34:V35"/>
    <mergeCell ref="W34:W35"/>
    <mergeCell ref="B2:H2"/>
    <mergeCell ref="I2:O2"/>
    <mergeCell ref="P2:V2"/>
    <mergeCell ref="V4:V5"/>
    <mergeCell ref="W4:W5"/>
    <mergeCell ref="V6:V7"/>
    <mergeCell ref="X6:X7"/>
    <mergeCell ref="W10:W11"/>
    <mergeCell ref="B20:H20"/>
    <mergeCell ref="I20:O20"/>
    <mergeCell ref="P20:V20"/>
    <mergeCell ref="B18:H18"/>
    <mergeCell ref="H12:H13"/>
    <mergeCell ref="O12:O13"/>
    <mergeCell ref="V12:V13"/>
    <mergeCell ref="I19:O19"/>
    <mergeCell ref="P19:V19"/>
    <mergeCell ref="V10:V11"/>
    <mergeCell ref="X20:X21"/>
    <mergeCell ref="O6:O7"/>
    <mergeCell ref="X4:X5"/>
    <mergeCell ref="V38:V39"/>
    <mergeCell ref="W38:W39"/>
    <mergeCell ref="X38:X39"/>
    <mergeCell ref="A40:A41"/>
    <mergeCell ref="B42:H42"/>
    <mergeCell ref="I42:O42"/>
    <mergeCell ref="P42:V42"/>
    <mergeCell ref="A1:Y1"/>
    <mergeCell ref="A18:A19"/>
    <mergeCell ref="A4:A5"/>
    <mergeCell ref="A6:A7"/>
    <mergeCell ref="A8:A9"/>
    <mergeCell ref="A10:A11"/>
    <mergeCell ref="W6:W7"/>
    <mergeCell ref="H10:H11"/>
    <mergeCell ref="O8:O9"/>
    <mergeCell ref="O10:O11"/>
    <mergeCell ref="V8:V9"/>
    <mergeCell ref="Y2:Y3"/>
    <mergeCell ref="H4:H5"/>
    <mergeCell ref="H6:H7"/>
    <mergeCell ref="H8:H9"/>
    <mergeCell ref="O4:O5"/>
    <mergeCell ref="A12:A13"/>
    <mergeCell ref="A14:A15"/>
    <mergeCell ref="H14:H15"/>
    <mergeCell ref="O14:O15"/>
    <mergeCell ref="V14:V15"/>
    <mergeCell ref="W14:W15"/>
    <mergeCell ref="X14:X15"/>
    <mergeCell ref="A16:A17"/>
    <mergeCell ref="H16:H17"/>
    <mergeCell ref="O16:O17"/>
    <mergeCell ref="V16:V17"/>
    <mergeCell ref="W16:W17"/>
    <mergeCell ref="X16:X17"/>
    <mergeCell ref="W42:W43"/>
    <mergeCell ref="X42:X43"/>
    <mergeCell ref="B43:G43"/>
    <mergeCell ref="I43:N43"/>
    <mergeCell ref="P43:U43"/>
    <mergeCell ref="A23:Y23"/>
    <mergeCell ref="B24:H24"/>
    <mergeCell ref="I24:O24"/>
    <mergeCell ref="P24:V24"/>
    <mergeCell ref="Y24:Y25"/>
    <mergeCell ref="A26:A27"/>
    <mergeCell ref="H26:H27"/>
    <mergeCell ref="O26:O27"/>
    <mergeCell ref="V26:V27"/>
    <mergeCell ref="W26:W27"/>
    <mergeCell ref="X26:X27"/>
    <mergeCell ref="B41:H41"/>
    <mergeCell ref="I41:O41"/>
    <mergeCell ref="P41:V41"/>
    <mergeCell ref="B40:H40"/>
    <mergeCell ref="I40:O40"/>
    <mergeCell ref="P40:V40"/>
    <mergeCell ref="H38:H39"/>
    <mergeCell ref="O38:O39"/>
  </mergeCells>
  <phoneticPr fontId="1" type="noConversion"/>
  <pageMargins left="0.19685039370078741" right="0.11811023622047245" top="0.43307086614173229" bottom="0.11811023622047245" header="0.11811023622047245" footer="0.11811023622047245"/>
  <pageSetup paperSize="9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ORE</cp:lastModifiedBy>
  <cp:lastPrinted>2022-05-09T11:38:25Z</cp:lastPrinted>
  <dcterms:created xsi:type="dcterms:W3CDTF">2010-10-20T07:55:34Z</dcterms:created>
  <dcterms:modified xsi:type="dcterms:W3CDTF">2022-05-12T06:37:52Z</dcterms:modified>
</cp:coreProperties>
</file>