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25" yWindow="930" windowWidth="6375" windowHeight="56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X9" i="1"/>
  <c r="X4"/>
  <c r="W47" l="1"/>
  <c r="W42"/>
  <c r="W28"/>
  <c r="W23"/>
  <c r="W9"/>
  <c r="W4"/>
  <c r="T47"/>
  <c r="N47"/>
  <c r="H47"/>
  <c r="T23"/>
  <c r="T28"/>
  <c r="N28"/>
  <c r="H28"/>
  <c r="U28" s="1"/>
  <c r="T9"/>
  <c r="N9"/>
  <c r="H9"/>
  <c r="H4"/>
  <c r="T42"/>
  <c r="N42"/>
  <c r="H42"/>
  <c r="N23"/>
  <c r="H23"/>
  <c r="T4"/>
  <c r="N4"/>
  <c r="N18" s="1"/>
  <c r="U47" l="1"/>
  <c r="O36"/>
  <c r="T37"/>
  <c r="T18"/>
  <c r="I36"/>
  <c r="I55"/>
  <c r="U4"/>
  <c r="C55"/>
  <c r="H56"/>
  <c r="H18"/>
  <c r="U9"/>
  <c r="O55"/>
  <c r="N56"/>
  <c r="U42"/>
  <c r="T56"/>
  <c r="H37"/>
  <c r="U23"/>
  <c r="C36"/>
  <c r="N37"/>
  <c r="C17"/>
  <c r="U18" l="1"/>
  <c r="W18"/>
  <c r="U56"/>
  <c r="W56"/>
  <c r="U53"/>
  <c r="W37"/>
  <c r="U34"/>
  <c r="U37"/>
  <c r="O17"/>
  <c r="I17"/>
  <c r="U15" l="1"/>
</calcChain>
</file>

<file path=xl/sharedStrings.xml><?xml version="1.0" encoding="utf-8"?>
<sst xmlns="http://schemas.openxmlformats.org/spreadsheetml/2006/main" count="256" uniqueCount="82">
  <si>
    <t>Tura 1</t>
  </si>
  <si>
    <t>Tura 2</t>
  </si>
  <si>
    <t>ryb</t>
  </si>
  <si>
    <t>Tura 3</t>
  </si>
  <si>
    <t>R</t>
  </si>
  <si>
    <t>Ryb</t>
  </si>
  <si>
    <t>N-R</t>
  </si>
  <si>
    <t>Pkt</t>
  </si>
  <si>
    <t>GP</t>
  </si>
  <si>
    <t>Średnia ilość ryb na stanowisku:</t>
  </si>
  <si>
    <t>St.</t>
  </si>
  <si>
    <t>Nr</t>
  </si>
  <si>
    <t>RAZEM tura 1</t>
  </si>
  <si>
    <t>Ryby</t>
  </si>
  <si>
    <t>RAZEM tura 3</t>
  </si>
  <si>
    <t>RAZEM tura 2</t>
  </si>
  <si>
    <t>ŚREDNI</t>
  </si>
  <si>
    <t>STATUS</t>
  </si>
  <si>
    <t>SEKTORA</t>
  </si>
  <si>
    <t>Różnica plus-minus</t>
  </si>
  <si>
    <t xml:space="preserve"> oznacza status stanowiska</t>
  </si>
  <si>
    <t>(od ilości złowionych na nim ryb odjęto</t>
  </si>
  <si>
    <t>Zawodnik</t>
  </si>
  <si>
    <t xml:space="preserve">RAZEM </t>
  </si>
  <si>
    <t>Status</t>
  </si>
  <si>
    <t>stanowiska</t>
  </si>
  <si>
    <t>Nowak</t>
  </si>
  <si>
    <t>Kolber</t>
  </si>
  <si>
    <t>Błaszczak</t>
  </si>
  <si>
    <t>Opis stanowisk (od-do-środek):</t>
  </si>
  <si>
    <t>Ciszewski</t>
  </si>
  <si>
    <t>Kłysiak</t>
  </si>
  <si>
    <t>Wojewodzic</t>
  </si>
  <si>
    <t>Żurowski</t>
  </si>
  <si>
    <t>Marzec</t>
  </si>
  <si>
    <t>Furman</t>
  </si>
  <si>
    <t>Konwiński</t>
  </si>
  <si>
    <t>Klann</t>
  </si>
  <si>
    <t>Szuba</t>
  </si>
  <si>
    <t>Puchar Galicji 2019 - zawody eliminacyjne do GP Polski - II liga - sektor A - rzeka San (od ujścia Hoczewki do kanału pod Salamandrą)</t>
  </si>
  <si>
    <t>od ujścia Hoczewki</t>
  </si>
  <si>
    <t>do kanału pod Salamandrą</t>
  </si>
  <si>
    <t>Puchar</t>
  </si>
  <si>
    <t>Galicji</t>
  </si>
  <si>
    <t>sektor A</t>
  </si>
  <si>
    <t>do przejazdu poniżej ujścia Hoczewki</t>
  </si>
  <si>
    <t>od przejazdu poniżej ujścia Hoczewki</t>
  </si>
  <si>
    <t>średnią ilość ryb na stanowisku w sektorze)</t>
  </si>
  <si>
    <t>Puchar Galicji 2019 - zawody eliminacyjne do GP Polski - II liga - sektor B - rzeka San (od wjazdu poniżej wyspy w Łączkach do powyżej drogi do Gawry)</t>
  </si>
  <si>
    <t>sektor B</t>
  </si>
  <si>
    <t>od wjazdu poniżej wyspy w Łączkach</t>
  </si>
  <si>
    <t>do końca wykoszonej łąki pod Wańkiem</t>
  </si>
  <si>
    <t>od końca wykoszonej łąki pod Wańkiem</t>
  </si>
  <si>
    <t>do zejścia pod jesionem powyżej drogi do Gawry</t>
  </si>
  <si>
    <t>sektor C</t>
  </si>
  <si>
    <t>od zejścia pod jesionem powyżej drogi do Gawry</t>
  </si>
  <si>
    <t>do boiska w Huzelach</t>
  </si>
  <si>
    <t>od boiska w Huzelach</t>
  </si>
  <si>
    <t>do końca wyspy poniżej mostu w Lesku</t>
  </si>
  <si>
    <t>Puchar Galicji 2019 - zawody eliminacyjne do GP Polski - II liga - sektor C - rzeka San (od powyżej drogi do Gawry do poniżej mostu w  Lesku)</t>
  </si>
  <si>
    <t>Wojdyło</t>
  </si>
  <si>
    <t>Olejniczak</t>
  </si>
  <si>
    <t>Gąsecki</t>
  </si>
  <si>
    <t>Szafraniec</t>
  </si>
  <si>
    <t>Sokołowski</t>
  </si>
  <si>
    <t>Czapiewski</t>
  </si>
  <si>
    <t>Łach</t>
  </si>
  <si>
    <t>Borowy</t>
  </si>
  <si>
    <t>Jackowski</t>
  </si>
  <si>
    <t>Andrzejewski</t>
  </si>
  <si>
    <t>Baran</t>
  </si>
  <si>
    <t>Kowal</t>
  </si>
  <si>
    <t>Piszcz</t>
  </si>
  <si>
    <t>Łobas</t>
  </si>
  <si>
    <t>Sienkiewicz</t>
  </si>
  <si>
    <t>Kijowski</t>
  </si>
  <si>
    <t>Ścibor</t>
  </si>
  <si>
    <t>Ławnik</t>
  </si>
  <si>
    <t>Więcek</t>
  </si>
  <si>
    <t>Zyffert</t>
  </si>
  <si>
    <t>Drelinkiewicz</t>
  </si>
  <si>
    <t>śr.dł N-R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</si>
</sst>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/>
    <xf numFmtId="0" fontId="1" fillId="4" borderId="3" xfId="0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horizontal="center" vertical="center"/>
    </xf>
    <xf numFmtId="164" fontId="1" fillId="4" borderId="3" xfId="1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horizontal="center" vertical="center"/>
    </xf>
    <xf numFmtId="164" fontId="1" fillId="5" borderId="3" xfId="1" applyNumberFormat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" fontId="5" fillId="6" borderId="3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"/>
  <sheetViews>
    <sheetView tabSelected="1" zoomScaleNormal="100" workbookViewId="0">
      <selection activeCell="V4" sqref="V4:V8"/>
    </sheetView>
  </sheetViews>
  <sheetFormatPr defaultRowHeight="12.75"/>
  <cols>
    <col min="1" max="1" width="5.7109375" style="2" customWidth="1"/>
    <col min="2" max="2" width="2.7109375" style="2" bestFit="1" customWidth="1"/>
    <col min="3" max="3" width="12" style="1" bestFit="1" customWidth="1"/>
    <col min="4" max="4" width="3.5703125" style="2" customWidth="1"/>
    <col min="5" max="5" width="4.42578125" style="2" bestFit="1" customWidth="1"/>
    <col min="6" max="6" width="4.5703125" style="2" bestFit="1" customWidth="1"/>
    <col min="7" max="7" width="4.42578125" style="2" bestFit="1" customWidth="1"/>
    <col min="8" max="8" width="3" style="2" customWidth="1"/>
    <col min="9" max="9" width="14.140625" style="2" bestFit="1" customWidth="1"/>
    <col min="10" max="10" width="3.5703125" style="2" customWidth="1"/>
    <col min="11" max="11" width="4.42578125" style="2" bestFit="1" customWidth="1"/>
    <col min="12" max="12" width="5.42578125" style="2" bestFit="1" customWidth="1"/>
    <col min="13" max="13" width="4.42578125" style="2" bestFit="1" customWidth="1"/>
    <col min="14" max="14" width="3" style="1" customWidth="1"/>
    <col min="15" max="15" width="13.7109375" style="2" bestFit="1" customWidth="1"/>
    <col min="16" max="16" width="3.5703125" style="2" customWidth="1"/>
    <col min="17" max="17" width="4" style="2" customWidth="1"/>
    <col min="18" max="18" width="4.5703125" style="2" bestFit="1" customWidth="1"/>
    <col min="19" max="19" width="4" style="2" customWidth="1"/>
    <col min="20" max="20" width="3" style="2" customWidth="1"/>
    <col min="21" max="21" width="6" style="3" customWidth="1"/>
    <col min="22" max="22" width="60.28515625" style="5" bestFit="1" customWidth="1"/>
    <col min="23" max="23" width="11.28515625" style="1" customWidth="1"/>
    <col min="24" max="16384" width="9.140625" style="1"/>
  </cols>
  <sheetData>
    <row r="1" spans="1:24" s="4" customFormat="1" ht="21.75" customHeight="1">
      <c r="A1" s="67" t="s">
        <v>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3" t="s">
        <v>81</v>
      </c>
    </row>
    <row r="2" spans="1:24" ht="11.25">
      <c r="A2" s="68" t="s">
        <v>10</v>
      </c>
      <c r="B2" s="70" t="s">
        <v>11</v>
      </c>
      <c r="C2" s="71" t="s">
        <v>0</v>
      </c>
      <c r="D2" s="71"/>
      <c r="E2" s="71"/>
      <c r="F2" s="71"/>
      <c r="G2" s="71"/>
      <c r="H2" s="72"/>
      <c r="I2" s="73" t="s">
        <v>1</v>
      </c>
      <c r="J2" s="73"/>
      <c r="K2" s="73"/>
      <c r="L2" s="73"/>
      <c r="M2" s="73"/>
      <c r="N2" s="73"/>
      <c r="O2" s="73" t="s">
        <v>3</v>
      </c>
      <c r="P2" s="73"/>
      <c r="Q2" s="73"/>
      <c r="R2" s="73"/>
      <c r="S2" s="73"/>
      <c r="T2" s="73"/>
      <c r="U2" s="18" t="s">
        <v>23</v>
      </c>
      <c r="V2" s="70" t="s">
        <v>29</v>
      </c>
      <c r="W2" s="19" t="s">
        <v>24</v>
      </c>
    </row>
    <row r="3" spans="1:24" ht="11.25">
      <c r="A3" s="69"/>
      <c r="B3" s="70"/>
      <c r="C3" s="20" t="s">
        <v>22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4</v>
      </c>
      <c r="I3" s="22" t="s">
        <v>22</v>
      </c>
      <c r="J3" s="21" t="s">
        <v>5</v>
      </c>
      <c r="K3" s="21" t="s">
        <v>6</v>
      </c>
      <c r="L3" s="21" t="s">
        <v>7</v>
      </c>
      <c r="M3" s="21" t="s">
        <v>8</v>
      </c>
      <c r="N3" s="21" t="s">
        <v>4</v>
      </c>
      <c r="O3" s="22" t="s">
        <v>22</v>
      </c>
      <c r="P3" s="21" t="s">
        <v>5</v>
      </c>
      <c r="Q3" s="21" t="s">
        <v>6</v>
      </c>
      <c r="R3" s="21" t="s">
        <v>7</v>
      </c>
      <c r="S3" s="21" t="s">
        <v>8</v>
      </c>
      <c r="T3" s="21" t="s">
        <v>4</v>
      </c>
      <c r="U3" s="21" t="s">
        <v>2</v>
      </c>
      <c r="V3" s="70"/>
      <c r="W3" s="23" t="s">
        <v>25</v>
      </c>
    </row>
    <row r="4" spans="1:24" ht="11.25" customHeight="1">
      <c r="A4" s="60">
        <v>1</v>
      </c>
      <c r="B4" s="24">
        <v>1</v>
      </c>
      <c r="C4" s="10" t="s">
        <v>65</v>
      </c>
      <c r="D4" s="11">
        <v>0</v>
      </c>
      <c r="E4" s="12"/>
      <c r="F4" s="11"/>
      <c r="G4" s="12">
        <v>11</v>
      </c>
      <c r="H4" s="60">
        <f>SUM(D4:D8)</f>
        <v>13</v>
      </c>
      <c r="I4" s="16" t="s">
        <v>79</v>
      </c>
      <c r="J4" s="11">
        <v>0</v>
      </c>
      <c r="K4" s="12"/>
      <c r="L4" s="11"/>
      <c r="M4" s="12">
        <v>11</v>
      </c>
      <c r="N4" s="60">
        <f>SUM(J4:J8)</f>
        <v>10</v>
      </c>
      <c r="O4" s="16" t="s">
        <v>73</v>
      </c>
      <c r="P4" s="11">
        <v>4</v>
      </c>
      <c r="Q4" s="12">
        <v>27.6</v>
      </c>
      <c r="R4" s="11">
        <v>3640</v>
      </c>
      <c r="S4" s="12">
        <v>3</v>
      </c>
      <c r="T4" s="60">
        <f>SUM(P4:P8)</f>
        <v>19</v>
      </c>
      <c r="U4" s="60">
        <f>SUM(H4,N4,T4)</f>
        <v>42</v>
      </c>
      <c r="V4" s="63" t="s">
        <v>40</v>
      </c>
      <c r="W4" s="60">
        <f>SUM(U4)-39</f>
        <v>3</v>
      </c>
      <c r="X4" s="34">
        <f>SUM(E4:E8,K4:K8,Q4:Q8)/12</f>
        <v>31.808333333333334</v>
      </c>
    </row>
    <row r="5" spans="1:24" ht="11.25" customHeight="1">
      <c r="A5" s="61"/>
      <c r="B5" s="24">
        <v>2</v>
      </c>
      <c r="C5" s="10" t="s">
        <v>36</v>
      </c>
      <c r="D5" s="11">
        <v>2</v>
      </c>
      <c r="E5" s="12">
        <v>28.8</v>
      </c>
      <c r="F5" s="11">
        <v>1910</v>
      </c>
      <c r="G5" s="12">
        <v>8</v>
      </c>
      <c r="H5" s="61"/>
      <c r="I5" s="16" t="s">
        <v>70</v>
      </c>
      <c r="J5" s="11">
        <v>4</v>
      </c>
      <c r="K5" s="12">
        <v>35.6</v>
      </c>
      <c r="L5" s="11">
        <v>3820</v>
      </c>
      <c r="M5" s="12">
        <v>2</v>
      </c>
      <c r="N5" s="61"/>
      <c r="O5" s="16" t="s">
        <v>28</v>
      </c>
      <c r="P5" s="11">
        <v>4</v>
      </c>
      <c r="Q5" s="12">
        <v>26.8</v>
      </c>
      <c r="R5" s="11">
        <v>3550</v>
      </c>
      <c r="S5" s="12">
        <v>4</v>
      </c>
      <c r="T5" s="61"/>
      <c r="U5" s="61"/>
      <c r="V5" s="64"/>
      <c r="W5" s="61"/>
      <c r="X5" s="35"/>
    </row>
    <row r="6" spans="1:24" ht="11.25" customHeight="1">
      <c r="A6" s="61"/>
      <c r="B6" s="24">
        <v>3</v>
      </c>
      <c r="C6" s="10" t="s">
        <v>31</v>
      </c>
      <c r="D6" s="11">
        <v>2</v>
      </c>
      <c r="E6" s="12">
        <v>33.4</v>
      </c>
      <c r="F6" s="11">
        <v>2030</v>
      </c>
      <c r="G6" s="12">
        <v>6</v>
      </c>
      <c r="H6" s="61"/>
      <c r="I6" s="15" t="s">
        <v>35</v>
      </c>
      <c r="J6" s="11">
        <v>1</v>
      </c>
      <c r="K6" s="12">
        <v>33</v>
      </c>
      <c r="L6" s="11">
        <v>1090</v>
      </c>
      <c r="M6" s="12">
        <v>5</v>
      </c>
      <c r="N6" s="61"/>
      <c r="O6" s="15" t="s">
        <v>75</v>
      </c>
      <c r="P6" s="11">
        <v>8</v>
      </c>
      <c r="Q6" s="12">
        <v>35.700000000000003</v>
      </c>
      <c r="R6" s="11">
        <v>8330</v>
      </c>
      <c r="S6" s="12">
        <v>1</v>
      </c>
      <c r="T6" s="61"/>
      <c r="U6" s="61"/>
      <c r="V6" s="65" t="s">
        <v>45</v>
      </c>
      <c r="W6" s="61"/>
      <c r="X6" s="35"/>
    </row>
    <row r="7" spans="1:24" ht="11.25" customHeight="1">
      <c r="A7" s="61"/>
      <c r="B7" s="24">
        <v>4</v>
      </c>
      <c r="C7" s="17" t="s">
        <v>63</v>
      </c>
      <c r="D7" s="11">
        <v>4</v>
      </c>
      <c r="E7" s="12">
        <v>31.9</v>
      </c>
      <c r="F7" s="11">
        <v>3760</v>
      </c>
      <c r="G7" s="12">
        <v>4</v>
      </c>
      <c r="H7" s="61"/>
      <c r="I7" s="16" t="s">
        <v>69</v>
      </c>
      <c r="J7" s="11">
        <v>1</v>
      </c>
      <c r="K7" s="12">
        <v>26.7</v>
      </c>
      <c r="L7" s="11">
        <v>910</v>
      </c>
      <c r="M7" s="12">
        <v>7.5</v>
      </c>
      <c r="N7" s="61"/>
      <c r="O7" s="16" t="s">
        <v>80</v>
      </c>
      <c r="P7" s="11">
        <v>0</v>
      </c>
      <c r="Q7" s="12"/>
      <c r="R7" s="11"/>
      <c r="S7" s="12">
        <v>11</v>
      </c>
      <c r="T7" s="61"/>
      <c r="U7" s="61"/>
      <c r="V7" s="65"/>
      <c r="W7" s="61"/>
      <c r="X7" s="35"/>
    </row>
    <row r="8" spans="1:24" ht="11.25" customHeight="1">
      <c r="A8" s="62"/>
      <c r="B8" s="24">
        <v>5</v>
      </c>
      <c r="C8" s="10" t="s">
        <v>61</v>
      </c>
      <c r="D8" s="11">
        <v>5</v>
      </c>
      <c r="E8" s="12">
        <v>31.8</v>
      </c>
      <c r="F8" s="11">
        <v>4700</v>
      </c>
      <c r="G8" s="12">
        <v>2</v>
      </c>
      <c r="H8" s="62"/>
      <c r="I8" s="15" t="s">
        <v>32</v>
      </c>
      <c r="J8" s="11">
        <v>4</v>
      </c>
      <c r="K8" s="12">
        <v>36</v>
      </c>
      <c r="L8" s="11">
        <v>4330</v>
      </c>
      <c r="M8" s="12">
        <v>1</v>
      </c>
      <c r="N8" s="62"/>
      <c r="O8" s="15" t="s">
        <v>67</v>
      </c>
      <c r="P8" s="11">
        <v>3</v>
      </c>
      <c r="Q8" s="12">
        <v>34.4</v>
      </c>
      <c r="R8" s="11">
        <v>3180</v>
      </c>
      <c r="S8" s="12">
        <v>5</v>
      </c>
      <c r="T8" s="62"/>
      <c r="U8" s="62"/>
      <c r="V8" s="66"/>
      <c r="W8" s="62"/>
      <c r="X8" s="35"/>
    </row>
    <row r="9" spans="1:24" ht="11.25" customHeight="1">
      <c r="A9" s="41">
        <v>2</v>
      </c>
      <c r="B9" s="25">
        <v>6</v>
      </c>
      <c r="C9" s="6" t="s">
        <v>62</v>
      </c>
      <c r="D9" s="7">
        <v>4</v>
      </c>
      <c r="E9" s="8">
        <v>33.700000000000003</v>
      </c>
      <c r="F9" s="7">
        <v>4000</v>
      </c>
      <c r="G9" s="8">
        <v>3</v>
      </c>
      <c r="H9" s="44">
        <f>SUM(D9:D14)</f>
        <v>16</v>
      </c>
      <c r="I9" s="13" t="s">
        <v>33</v>
      </c>
      <c r="J9" s="7">
        <v>1</v>
      </c>
      <c r="K9" s="8">
        <v>32.5</v>
      </c>
      <c r="L9" s="7">
        <v>1090</v>
      </c>
      <c r="M9" s="8">
        <v>6</v>
      </c>
      <c r="N9" s="44">
        <f>SUM(J9:J14)</f>
        <v>7</v>
      </c>
      <c r="O9" s="13" t="s">
        <v>34</v>
      </c>
      <c r="P9" s="7">
        <v>2</v>
      </c>
      <c r="Q9" s="8">
        <v>30.2</v>
      </c>
      <c r="R9" s="7">
        <v>2030</v>
      </c>
      <c r="S9" s="8">
        <v>6</v>
      </c>
      <c r="T9" s="44">
        <f>SUM(P9:P14)</f>
        <v>12</v>
      </c>
      <c r="U9" s="44">
        <f>SUM(H9,N9,T9)</f>
        <v>35</v>
      </c>
      <c r="V9" s="47" t="s">
        <v>46</v>
      </c>
      <c r="W9" s="44">
        <f>SUM(U9)-39</f>
        <v>-4</v>
      </c>
      <c r="X9" s="34">
        <f>SUM(E9:E14,K9:K14,Q9:Q14)/16</f>
        <v>29.724999999999998</v>
      </c>
    </row>
    <row r="10" spans="1:24" ht="11.25" customHeight="1">
      <c r="A10" s="42"/>
      <c r="B10" s="25">
        <v>7</v>
      </c>
      <c r="C10" s="6" t="s">
        <v>37</v>
      </c>
      <c r="D10" s="7">
        <v>2</v>
      </c>
      <c r="E10" s="8">
        <v>29.6</v>
      </c>
      <c r="F10" s="7">
        <v>1910</v>
      </c>
      <c r="G10" s="8">
        <v>7</v>
      </c>
      <c r="H10" s="45"/>
      <c r="I10" s="13" t="s">
        <v>77</v>
      </c>
      <c r="J10" s="7">
        <v>0</v>
      </c>
      <c r="K10" s="8"/>
      <c r="L10" s="7"/>
      <c r="M10" s="8">
        <v>11</v>
      </c>
      <c r="N10" s="45"/>
      <c r="O10" s="13" t="s">
        <v>30</v>
      </c>
      <c r="P10" s="7">
        <v>1</v>
      </c>
      <c r="Q10" s="8">
        <v>27.6</v>
      </c>
      <c r="R10" s="7">
        <v>940</v>
      </c>
      <c r="S10" s="8">
        <v>9</v>
      </c>
      <c r="T10" s="45"/>
      <c r="U10" s="45"/>
      <c r="V10" s="48"/>
      <c r="W10" s="45"/>
      <c r="X10" s="34"/>
    </row>
    <row r="11" spans="1:24" ht="11.25" customHeight="1">
      <c r="A11" s="42"/>
      <c r="B11" s="25">
        <v>8</v>
      </c>
      <c r="C11" s="6" t="s">
        <v>26</v>
      </c>
      <c r="D11" s="7">
        <v>0</v>
      </c>
      <c r="E11" s="8"/>
      <c r="F11" s="7"/>
      <c r="G11" s="8">
        <v>11</v>
      </c>
      <c r="H11" s="45"/>
      <c r="I11" s="14" t="s">
        <v>78</v>
      </c>
      <c r="J11" s="7">
        <v>3</v>
      </c>
      <c r="K11" s="8">
        <v>26.6</v>
      </c>
      <c r="L11" s="7">
        <v>2670</v>
      </c>
      <c r="M11" s="8">
        <v>3</v>
      </c>
      <c r="N11" s="45"/>
      <c r="O11" s="14" t="s">
        <v>74</v>
      </c>
      <c r="P11" s="7">
        <v>1</v>
      </c>
      <c r="Q11" s="8">
        <v>26.5</v>
      </c>
      <c r="R11" s="7">
        <v>910</v>
      </c>
      <c r="S11" s="8">
        <v>10</v>
      </c>
      <c r="T11" s="45"/>
      <c r="U11" s="45"/>
      <c r="V11" s="48"/>
      <c r="W11" s="45"/>
      <c r="X11" s="34"/>
    </row>
    <row r="12" spans="1:24" ht="11.25" customHeight="1">
      <c r="A12" s="42"/>
      <c r="B12" s="25">
        <v>9</v>
      </c>
      <c r="C12" s="9" t="s">
        <v>64</v>
      </c>
      <c r="D12" s="7">
        <v>3</v>
      </c>
      <c r="E12" s="8">
        <v>27.7</v>
      </c>
      <c r="F12" s="7">
        <v>2700</v>
      </c>
      <c r="G12" s="8">
        <v>5</v>
      </c>
      <c r="H12" s="45"/>
      <c r="I12" s="13" t="s">
        <v>76</v>
      </c>
      <c r="J12" s="7">
        <v>1</v>
      </c>
      <c r="K12" s="8">
        <v>25.6</v>
      </c>
      <c r="L12" s="7">
        <v>880</v>
      </c>
      <c r="M12" s="8">
        <v>9</v>
      </c>
      <c r="N12" s="45"/>
      <c r="O12" s="13" t="s">
        <v>68</v>
      </c>
      <c r="P12" s="7">
        <v>2</v>
      </c>
      <c r="Q12" s="8">
        <v>32.5</v>
      </c>
      <c r="R12" s="7">
        <v>2000</v>
      </c>
      <c r="S12" s="8">
        <v>7</v>
      </c>
      <c r="T12" s="45"/>
      <c r="U12" s="45"/>
      <c r="V12" s="49" t="s">
        <v>41</v>
      </c>
      <c r="W12" s="45"/>
      <c r="X12" s="34"/>
    </row>
    <row r="13" spans="1:24" ht="11.25" customHeight="1">
      <c r="A13" s="42"/>
      <c r="B13" s="25">
        <v>10</v>
      </c>
      <c r="C13" s="6" t="s">
        <v>27</v>
      </c>
      <c r="D13" s="7">
        <v>1</v>
      </c>
      <c r="E13" s="8">
        <v>28.2</v>
      </c>
      <c r="F13" s="7">
        <v>970</v>
      </c>
      <c r="G13" s="8">
        <v>9</v>
      </c>
      <c r="H13" s="45"/>
      <c r="I13" s="14" t="s">
        <v>66</v>
      </c>
      <c r="J13" s="7">
        <v>1</v>
      </c>
      <c r="K13" s="8">
        <v>26.7</v>
      </c>
      <c r="L13" s="7">
        <v>910</v>
      </c>
      <c r="M13" s="8">
        <v>7.5</v>
      </c>
      <c r="N13" s="45"/>
      <c r="O13" s="14" t="s">
        <v>72</v>
      </c>
      <c r="P13" s="7">
        <v>1</v>
      </c>
      <c r="Q13" s="8">
        <v>27.8</v>
      </c>
      <c r="R13" s="7">
        <v>940</v>
      </c>
      <c r="S13" s="8">
        <v>8</v>
      </c>
      <c r="T13" s="45"/>
      <c r="U13" s="45"/>
      <c r="V13" s="49"/>
      <c r="W13" s="45"/>
      <c r="X13" s="34"/>
    </row>
    <row r="14" spans="1:24" ht="11.25" customHeight="1">
      <c r="A14" s="43"/>
      <c r="B14" s="25">
        <v>11</v>
      </c>
      <c r="C14" s="6" t="s">
        <v>60</v>
      </c>
      <c r="D14" s="7">
        <v>6</v>
      </c>
      <c r="E14" s="8">
        <v>29.3</v>
      </c>
      <c r="F14" s="7">
        <v>5490</v>
      </c>
      <c r="G14" s="8">
        <v>1</v>
      </c>
      <c r="H14" s="46"/>
      <c r="I14" s="14" t="s">
        <v>38</v>
      </c>
      <c r="J14" s="7">
        <v>1</v>
      </c>
      <c r="K14" s="8">
        <v>35.200000000000003</v>
      </c>
      <c r="L14" s="7">
        <v>1180</v>
      </c>
      <c r="M14" s="8">
        <v>4</v>
      </c>
      <c r="N14" s="46"/>
      <c r="O14" s="14" t="s">
        <v>71</v>
      </c>
      <c r="P14" s="7">
        <v>5</v>
      </c>
      <c r="Q14" s="8">
        <v>35.9</v>
      </c>
      <c r="R14" s="7">
        <v>4880</v>
      </c>
      <c r="S14" s="8">
        <v>2</v>
      </c>
      <c r="T14" s="46"/>
      <c r="U14" s="46"/>
      <c r="V14" s="50"/>
      <c r="W14" s="46"/>
      <c r="X14" s="34"/>
    </row>
    <row r="15" spans="1:24" s="5" customFormat="1" ht="11.25">
      <c r="A15" s="51" t="s">
        <v>42</v>
      </c>
      <c r="B15" s="52"/>
      <c r="C15" s="53" t="s">
        <v>12</v>
      </c>
      <c r="D15" s="53"/>
      <c r="E15" s="53"/>
      <c r="F15" s="53"/>
      <c r="G15" s="53"/>
      <c r="H15" s="53"/>
      <c r="I15" s="53" t="s">
        <v>15</v>
      </c>
      <c r="J15" s="53"/>
      <c r="K15" s="53"/>
      <c r="L15" s="53"/>
      <c r="M15" s="53"/>
      <c r="N15" s="53"/>
      <c r="O15" s="53" t="s">
        <v>14</v>
      </c>
      <c r="P15" s="53"/>
      <c r="Q15" s="53"/>
      <c r="R15" s="53"/>
      <c r="S15" s="53"/>
      <c r="T15" s="53"/>
      <c r="U15" s="54">
        <f>SUM(U4:U13)</f>
        <v>77</v>
      </c>
      <c r="V15" s="26" t="s">
        <v>19</v>
      </c>
      <c r="W15" s="31" t="s">
        <v>16</v>
      </c>
    </row>
    <row r="16" spans="1:24" s="5" customFormat="1" ht="11.25">
      <c r="A16" s="57" t="s">
        <v>43</v>
      </c>
      <c r="B16" s="58"/>
      <c r="C16" s="53" t="s">
        <v>13</v>
      </c>
      <c r="D16" s="53"/>
      <c r="E16" s="53"/>
      <c r="F16" s="53"/>
      <c r="G16" s="53"/>
      <c r="H16" s="53"/>
      <c r="I16" s="53" t="s">
        <v>13</v>
      </c>
      <c r="J16" s="53"/>
      <c r="K16" s="53"/>
      <c r="L16" s="53"/>
      <c r="M16" s="53"/>
      <c r="N16" s="53"/>
      <c r="O16" s="53" t="s">
        <v>13</v>
      </c>
      <c r="P16" s="53"/>
      <c r="Q16" s="53"/>
      <c r="R16" s="53"/>
      <c r="S16" s="53"/>
      <c r="T16" s="53"/>
      <c r="U16" s="55"/>
      <c r="V16" s="27" t="s">
        <v>20</v>
      </c>
      <c r="W16" s="32" t="s">
        <v>17</v>
      </c>
    </row>
    <row r="17" spans="1:23" s="5" customFormat="1" ht="11.25">
      <c r="A17" s="57">
        <v>2019</v>
      </c>
      <c r="B17" s="58"/>
      <c r="C17" s="59">
        <f>SUM(H4:H13)</f>
        <v>29</v>
      </c>
      <c r="D17" s="59"/>
      <c r="E17" s="59"/>
      <c r="F17" s="59"/>
      <c r="G17" s="59"/>
      <c r="H17" s="59"/>
      <c r="I17" s="59">
        <f>SUM(N4:N13)</f>
        <v>17</v>
      </c>
      <c r="J17" s="59"/>
      <c r="K17" s="59"/>
      <c r="L17" s="59"/>
      <c r="M17" s="59"/>
      <c r="N17" s="59"/>
      <c r="O17" s="59">
        <f>SUM(T4:T13)</f>
        <v>31</v>
      </c>
      <c r="P17" s="59"/>
      <c r="Q17" s="59"/>
      <c r="R17" s="59"/>
      <c r="S17" s="59"/>
      <c r="T17" s="59"/>
      <c r="U17" s="56"/>
      <c r="V17" s="27" t="s">
        <v>21</v>
      </c>
      <c r="W17" s="33" t="s">
        <v>18</v>
      </c>
    </row>
    <row r="18" spans="1:23" ht="16.5" customHeight="1">
      <c r="A18" s="36" t="s">
        <v>44</v>
      </c>
      <c r="B18" s="37"/>
      <c r="C18" s="38" t="s">
        <v>9</v>
      </c>
      <c r="D18" s="39"/>
      <c r="E18" s="39"/>
      <c r="F18" s="39"/>
      <c r="G18" s="40"/>
      <c r="H18" s="28">
        <f>SUM(H4:H13)/2</f>
        <v>14.5</v>
      </c>
      <c r="I18" s="38" t="s">
        <v>9</v>
      </c>
      <c r="J18" s="39"/>
      <c r="K18" s="39"/>
      <c r="L18" s="39"/>
      <c r="M18" s="40"/>
      <c r="N18" s="28">
        <f>SUM(N4:N13)/2</f>
        <v>8.5</v>
      </c>
      <c r="O18" s="38" t="s">
        <v>9</v>
      </c>
      <c r="P18" s="39"/>
      <c r="Q18" s="39"/>
      <c r="R18" s="39"/>
      <c r="S18" s="40"/>
      <c r="T18" s="28">
        <f>SUM(T4:T13)/2</f>
        <v>15.5</v>
      </c>
      <c r="U18" s="28">
        <f>SUM(U4:U13)/2</f>
        <v>38.5</v>
      </c>
      <c r="V18" s="29" t="s">
        <v>47</v>
      </c>
      <c r="W18" s="30">
        <f>SUM(W4:W13)</f>
        <v>-1</v>
      </c>
    </row>
    <row r="20" spans="1:23" ht="18">
      <c r="A20" s="67" t="s">
        <v>48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ht="11.25">
      <c r="A21" s="68" t="s">
        <v>10</v>
      </c>
      <c r="B21" s="70" t="s">
        <v>11</v>
      </c>
      <c r="C21" s="71" t="s">
        <v>0</v>
      </c>
      <c r="D21" s="71"/>
      <c r="E21" s="71"/>
      <c r="F21" s="71"/>
      <c r="G21" s="71"/>
      <c r="H21" s="72"/>
      <c r="I21" s="73" t="s">
        <v>1</v>
      </c>
      <c r="J21" s="73"/>
      <c r="K21" s="73"/>
      <c r="L21" s="73"/>
      <c r="M21" s="73"/>
      <c r="N21" s="73"/>
      <c r="O21" s="73" t="s">
        <v>3</v>
      </c>
      <c r="P21" s="73"/>
      <c r="Q21" s="73"/>
      <c r="R21" s="73"/>
      <c r="S21" s="73"/>
      <c r="T21" s="73"/>
      <c r="U21" s="18" t="s">
        <v>23</v>
      </c>
      <c r="V21" s="70" t="s">
        <v>29</v>
      </c>
      <c r="W21" s="19" t="s">
        <v>24</v>
      </c>
    </row>
    <row r="22" spans="1:23" ht="11.25">
      <c r="A22" s="69"/>
      <c r="B22" s="70"/>
      <c r="C22" s="20" t="s">
        <v>22</v>
      </c>
      <c r="D22" s="21" t="s">
        <v>5</v>
      </c>
      <c r="E22" s="21" t="s">
        <v>6</v>
      </c>
      <c r="F22" s="21" t="s">
        <v>7</v>
      </c>
      <c r="G22" s="21" t="s">
        <v>8</v>
      </c>
      <c r="H22" s="21" t="s">
        <v>4</v>
      </c>
      <c r="I22" s="22" t="s">
        <v>22</v>
      </c>
      <c r="J22" s="21" t="s">
        <v>5</v>
      </c>
      <c r="K22" s="21" t="s">
        <v>6</v>
      </c>
      <c r="L22" s="21" t="s">
        <v>7</v>
      </c>
      <c r="M22" s="21" t="s">
        <v>8</v>
      </c>
      <c r="N22" s="21" t="s">
        <v>4</v>
      </c>
      <c r="O22" s="22" t="s">
        <v>22</v>
      </c>
      <c r="P22" s="21" t="s">
        <v>5</v>
      </c>
      <c r="Q22" s="21" t="s">
        <v>6</v>
      </c>
      <c r="R22" s="21" t="s">
        <v>7</v>
      </c>
      <c r="S22" s="21" t="s">
        <v>8</v>
      </c>
      <c r="T22" s="21" t="s">
        <v>4</v>
      </c>
      <c r="U22" s="21" t="s">
        <v>2</v>
      </c>
      <c r="V22" s="70"/>
      <c r="W22" s="23" t="s">
        <v>25</v>
      </c>
    </row>
    <row r="23" spans="1:23" ht="11.25">
      <c r="A23" s="60">
        <v>1</v>
      </c>
      <c r="B23" s="24">
        <v>1</v>
      </c>
      <c r="C23" s="10" t="s">
        <v>70</v>
      </c>
      <c r="D23" s="11">
        <v>1</v>
      </c>
      <c r="E23" s="12">
        <v>26.4</v>
      </c>
      <c r="F23" s="11">
        <v>910</v>
      </c>
      <c r="G23" s="12">
        <v>6</v>
      </c>
      <c r="H23" s="60">
        <f>SUM(D23:D27)</f>
        <v>10</v>
      </c>
      <c r="I23" s="16" t="s">
        <v>26</v>
      </c>
      <c r="J23" s="11">
        <v>5</v>
      </c>
      <c r="K23" s="12">
        <v>27.5</v>
      </c>
      <c r="L23" s="11">
        <v>4580</v>
      </c>
      <c r="M23" s="12">
        <v>2</v>
      </c>
      <c r="N23" s="60">
        <f>SUM(J23:J27)</f>
        <v>8</v>
      </c>
      <c r="O23" s="16" t="s">
        <v>78</v>
      </c>
      <c r="P23" s="11">
        <v>4</v>
      </c>
      <c r="Q23" s="12">
        <v>26.8</v>
      </c>
      <c r="R23" s="11">
        <v>3550</v>
      </c>
      <c r="S23" s="12">
        <v>1</v>
      </c>
      <c r="T23" s="60">
        <f>SUM(P23:P27)</f>
        <v>10</v>
      </c>
      <c r="U23" s="60">
        <f>SUM(H23,N23,T23)</f>
        <v>28</v>
      </c>
      <c r="V23" s="63" t="s">
        <v>50</v>
      </c>
      <c r="W23" s="60">
        <f>SUM(U23)-31</f>
        <v>-3</v>
      </c>
    </row>
    <row r="24" spans="1:23" ht="12" customHeight="1">
      <c r="A24" s="61"/>
      <c r="B24" s="24">
        <v>2</v>
      </c>
      <c r="C24" s="10" t="s">
        <v>66</v>
      </c>
      <c r="D24" s="11">
        <v>3</v>
      </c>
      <c r="E24" s="12">
        <v>45.5</v>
      </c>
      <c r="F24" s="11">
        <v>3240</v>
      </c>
      <c r="G24" s="12">
        <v>2</v>
      </c>
      <c r="H24" s="61"/>
      <c r="I24" s="16" t="s">
        <v>75</v>
      </c>
      <c r="J24" s="11">
        <v>2</v>
      </c>
      <c r="K24" s="12">
        <v>27.4</v>
      </c>
      <c r="L24" s="11">
        <v>1820</v>
      </c>
      <c r="M24" s="12">
        <v>6</v>
      </c>
      <c r="N24" s="61"/>
      <c r="O24" s="16" t="s">
        <v>32</v>
      </c>
      <c r="P24" s="11">
        <v>3</v>
      </c>
      <c r="Q24" s="12">
        <v>36.700000000000003</v>
      </c>
      <c r="R24" s="11">
        <v>3360</v>
      </c>
      <c r="S24" s="12">
        <v>2</v>
      </c>
      <c r="T24" s="61"/>
      <c r="U24" s="61"/>
      <c r="V24" s="64"/>
      <c r="W24" s="61"/>
    </row>
    <row r="25" spans="1:23" ht="11.25">
      <c r="A25" s="61"/>
      <c r="B25" s="24">
        <v>3</v>
      </c>
      <c r="C25" s="10" t="s">
        <v>38</v>
      </c>
      <c r="D25" s="11">
        <v>0</v>
      </c>
      <c r="E25" s="12"/>
      <c r="F25" s="11"/>
      <c r="G25" s="12">
        <v>11</v>
      </c>
      <c r="H25" s="61"/>
      <c r="I25" s="15" t="s">
        <v>63</v>
      </c>
      <c r="J25" s="11">
        <v>0</v>
      </c>
      <c r="K25" s="12"/>
      <c r="L25" s="11"/>
      <c r="M25" s="12">
        <v>11</v>
      </c>
      <c r="N25" s="61"/>
      <c r="O25" s="15" t="s">
        <v>37</v>
      </c>
      <c r="P25" s="11">
        <v>0</v>
      </c>
      <c r="Q25" s="12"/>
      <c r="R25" s="11"/>
      <c r="S25" s="12">
        <v>11</v>
      </c>
      <c r="T25" s="61"/>
      <c r="U25" s="61"/>
      <c r="V25" s="65" t="s">
        <v>51</v>
      </c>
      <c r="W25" s="61"/>
    </row>
    <row r="26" spans="1:23" ht="11.25" customHeight="1">
      <c r="A26" s="61"/>
      <c r="B26" s="24">
        <v>4</v>
      </c>
      <c r="C26" s="17" t="s">
        <v>28</v>
      </c>
      <c r="D26" s="11">
        <v>6</v>
      </c>
      <c r="E26" s="12">
        <v>46</v>
      </c>
      <c r="F26" s="11">
        <v>6150</v>
      </c>
      <c r="G26" s="12">
        <v>1</v>
      </c>
      <c r="H26" s="61"/>
      <c r="I26" s="16" t="s">
        <v>80</v>
      </c>
      <c r="J26" s="11">
        <v>1</v>
      </c>
      <c r="K26" s="12">
        <v>26.5</v>
      </c>
      <c r="L26" s="11">
        <v>910</v>
      </c>
      <c r="M26" s="12">
        <v>7</v>
      </c>
      <c r="N26" s="61"/>
      <c r="O26" s="16" t="s">
        <v>61</v>
      </c>
      <c r="P26" s="11">
        <v>2</v>
      </c>
      <c r="Q26" s="12">
        <v>31.2</v>
      </c>
      <c r="R26" s="11">
        <v>1940</v>
      </c>
      <c r="S26" s="12">
        <v>5</v>
      </c>
      <c r="T26" s="61"/>
      <c r="U26" s="61"/>
      <c r="V26" s="65"/>
      <c r="W26" s="61"/>
    </row>
    <row r="27" spans="1:23" ht="11.25">
      <c r="A27" s="62"/>
      <c r="B27" s="24">
        <v>5</v>
      </c>
      <c r="C27" s="10" t="s">
        <v>34</v>
      </c>
      <c r="D27" s="11">
        <v>0</v>
      </c>
      <c r="E27" s="12"/>
      <c r="F27" s="11"/>
      <c r="G27" s="12">
        <v>11</v>
      </c>
      <c r="H27" s="62"/>
      <c r="I27" s="15" t="s">
        <v>30</v>
      </c>
      <c r="J27" s="11">
        <v>0</v>
      </c>
      <c r="K27" s="12"/>
      <c r="L27" s="11"/>
      <c r="M27" s="12">
        <v>11</v>
      </c>
      <c r="N27" s="62"/>
      <c r="O27" s="15" t="s">
        <v>35</v>
      </c>
      <c r="P27" s="11">
        <v>1</v>
      </c>
      <c r="Q27" s="12">
        <v>25.6</v>
      </c>
      <c r="R27" s="11">
        <v>880</v>
      </c>
      <c r="S27" s="12">
        <v>8</v>
      </c>
      <c r="T27" s="62"/>
      <c r="U27" s="62"/>
      <c r="V27" s="66"/>
      <c r="W27" s="62"/>
    </row>
    <row r="28" spans="1:23" ht="11.25">
      <c r="A28" s="41">
        <v>2</v>
      </c>
      <c r="B28" s="25">
        <v>6</v>
      </c>
      <c r="C28" s="6" t="s">
        <v>68</v>
      </c>
      <c r="D28" s="7">
        <v>2</v>
      </c>
      <c r="E28" s="8">
        <v>25.4</v>
      </c>
      <c r="F28" s="7">
        <v>1760</v>
      </c>
      <c r="G28" s="8">
        <v>4</v>
      </c>
      <c r="H28" s="44">
        <f>SUM(D28:D33)</f>
        <v>7</v>
      </c>
      <c r="I28" s="13" t="s">
        <v>27</v>
      </c>
      <c r="J28" s="7">
        <v>6</v>
      </c>
      <c r="K28" s="8">
        <v>35.700000000000003</v>
      </c>
      <c r="L28" s="7">
        <v>5970</v>
      </c>
      <c r="M28" s="8">
        <v>1</v>
      </c>
      <c r="N28" s="44">
        <f>SUM(J28:J33)</f>
        <v>18</v>
      </c>
      <c r="O28" s="13" t="s">
        <v>36</v>
      </c>
      <c r="P28" s="7">
        <v>1</v>
      </c>
      <c r="Q28" s="8">
        <v>27.1</v>
      </c>
      <c r="R28" s="7">
        <v>940</v>
      </c>
      <c r="S28" s="8">
        <v>7</v>
      </c>
      <c r="T28" s="44">
        <f>SUM(P28:P33)</f>
        <v>9</v>
      </c>
      <c r="U28" s="44">
        <f>SUM(H28,N28,T28)</f>
        <v>34</v>
      </c>
      <c r="V28" s="47" t="s">
        <v>52</v>
      </c>
      <c r="W28" s="44">
        <f>SUM(U28)-31</f>
        <v>3</v>
      </c>
    </row>
    <row r="29" spans="1:23" ht="11.25">
      <c r="A29" s="42"/>
      <c r="B29" s="25">
        <v>7</v>
      </c>
      <c r="C29" s="6" t="s">
        <v>71</v>
      </c>
      <c r="D29" s="7">
        <v>1</v>
      </c>
      <c r="E29" s="8">
        <v>25.8</v>
      </c>
      <c r="F29" s="7">
        <v>880</v>
      </c>
      <c r="G29" s="8">
        <v>7</v>
      </c>
      <c r="H29" s="45"/>
      <c r="I29" s="13" t="s">
        <v>64</v>
      </c>
      <c r="J29" s="7">
        <v>1</v>
      </c>
      <c r="K29" s="8">
        <v>26.3</v>
      </c>
      <c r="L29" s="7">
        <v>910</v>
      </c>
      <c r="M29" s="8">
        <v>8</v>
      </c>
      <c r="N29" s="45"/>
      <c r="O29" s="13" t="s">
        <v>79</v>
      </c>
      <c r="P29" s="7">
        <v>0</v>
      </c>
      <c r="Q29" s="8"/>
      <c r="R29" s="7"/>
      <c r="S29" s="8">
        <v>11</v>
      </c>
      <c r="T29" s="45"/>
      <c r="U29" s="45"/>
      <c r="V29" s="48"/>
      <c r="W29" s="45"/>
    </row>
    <row r="30" spans="1:23" ht="11.25">
      <c r="A30" s="42"/>
      <c r="B30" s="25">
        <v>8</v>
      </c>
      <c r="C30" s="6" t="s">
        <v>67</v>
      </c>
      <c r="D30" s="7">
        <v>3</v>
      </c>
      <c r="E30" s="8">
        <v>33</v>
      </c>
      <c r="F30" s="7">
        <v>2880</v>
      </c>
      <c r="G30" s="8">
        <v>3</v>
      </c>
      <c r="H30" s="45"/>
      <c r="I30" s="14" t="s">
        <v>31</v>
      </c>
      <c r="J30" s="7">
        <v>3</v>
      </c>
      <c r="K30" s="8">
        <v>33.700000000000003</v>
      </c>
      <c r="L30" s="7">
        <v>2940</v>
      </c>
      <c r="M30" s="8">
        <v>5</v>
      </c>
      <c r="N30" s="45"/>
      <c r="O30" s="14" t="s">
        <v>60</v>
      </c>
      <c r="P30" s="7">
        <v>3</v>
      </c>
      <c r="Q30" s="8">
        <v>29.3</v>
      </c>
      <c r="R30" s="7">
        <v>2760</v>
      </c>
      <c r="S30" s="8">
        <v>3</v>
      </c>
      <c r="T30" s="45"/>
      <c r="U30" s="45"/>
      <c r="V30" s="48"/>
      <c r="W30" s="45"/>
    </row>
    <row r="31" spans="1:23" ht="12.75" customHeight="1">
      <c r="A31" s="42"/>
      <c r="B31" s="25">
        <v>9</v>
      </c>
      <c r="C31" s="9" t="s">
        <v>33</v>
      </c>
      <c r="D31" s="7">
        <v>0</v>
      </c>
      <c r="E31" s="8"/>
      <c r="F31" s="7"/>
      <c r="G31" s="8">
        <v>11</v>
      </c>
      <c r="H31" s="45"/>
      <c r="I31" s="13" t="s">
        <v>65</v>
      </c>
      <c r="J31" s="7">
        <v>0</v>
      </c>
      <c r="K31" s="8"/>
      <c r="L31" s="7"/>
      <c r="M31" s="8">
        <v>11</v>
      </c>
      <c r="N31" s="45"/>
      <c r="O31" s="13" t="s">
        <v>76</v>
      </c>
      <c r="P31" s="7">
        <v>3</v>
      </c>
      <c r="Q31" s="8">
        <v>26.7</v>
      </c>
      <c r="R31" s="7">
        <v>2670</v>
      </c>
      <c r="S31" s="8">
        <v>4</v>
      </c>
      <c r="T31" s="45"/>
      <c r="U31" s="45"/>
      <c r="V31" s="49" t="s">
        <v>53</v>
      </c>
      <c r="W31" s="45"/>
    </row>
    <row r="32" spans="1:23" ht="11.25">
      <c r="A32" s="42"/>
      <c r="B32" s="25">
        <v>10</v>
      </c>
      <c r="C32" s="6" t="s">
        <v>69</v>
      </c>
      <c r="D32" s="7">
        <v>1</v>
      </c>
      <c r="E32" s="8">
        <v>30.1</v>
      </c>
      <c r="F32" s="7">
        <v>1030</v>
      </c>
      <c r="G32" s="8">
        <v>5</v>
      </c>
      <c r="H32" s="45"/>
      <c r="I32" s="14" t="s">
        <v>74</v>
      </c>
      <c r="J32" s="7">
        <v>4</v>
      </c>
      <c r="K32" s="8">
        <v>25.7</v>
      </c>
      <c r="L32" s="7">
        <v>3520</v>
      </c>
      <c r="M32" s="8">
        <v>4</v>
      </c>
      <c r="N32" s="45"/>
      <c r="O32" s="14" t="s">
        <v>62</v>
      </c>
      <c r="P32" s="7">
        <v>0</v>
      </c>
      <c r="Q32" s="8"/>
      <c r="R32" s="7"/>
      <c r="S32" s="8">
        <v>11</v>
      </c>
      <c r="T32" s="45"/>
      <c r="U32" s="45"/>
      <c r="V32" s="49"/>
      <c r="W32" s="45"/>
    </row>
    <row r="33" spans="1:23" ht="11.25">
      <c r="A33" s="43"/>
      <c r="B33" s="25">
        <v>11</v>
      </c>
      <c r="C33" s="6" t="s">
        <v>72</v>
      </c>
      <c r="D33" s="7">
        <v>0</v>
      </c>
      <c r="E33" s="8"/>
      <c r="F33" s="7"/>
      <c r="G33" s="8">
        <v>11</v>
      </c>
      <c r="H33" s="46"/>
      <c r="I33" s="14" t="s">
        <v>73</v>
      </c>
      <c r="J33" s="7">
        <v>4</v>
      </c>
      <c r="K33" s="8">
        <v>34.799999999999997</v>
      </c>
      <c r="L33" s="7">
        <v>3850</v>
      </c>
      <c r="M33" s="8">
        <v>3</v>
      </c>
      <c r="N33" s="46"/>
      <c r="O33" s="14" t="s">
        <v>77</v>
      </c>
      <c r="P33" s="7">
        <v>2</v>
      </c>
      <c r="Q33" s="8">
        <v>25.3</v>
      </c>
      <c r="R33" s="7">
        <v>1760</v>
      </c>
      <c r="S33" s="8">
        <v>6</v>
      </c>
      <c r="T33" s="46"/>
      <c r="U33" s="46"/>
      <c r="V33" s="50"/>
      <c r="W33" s="46"/>
    </row>
    <row r="34" spans="1:23" ht="11.25">
      <c r="A34" s="51" t="s">
        <v>42</v>
      </c>
      <c r="B34" s="52"/>
      <c r="C34" s="53" t="s">
        <v>12</v>
      </c>
      <c r="D34" s="53"/>
      <c r="E34" s="53"/>
      <c r="F34" s="53"/>
      <c r="G34" s="53"/>
      <c r="H34" s="53"/>
      <c r="I34" s="53" t="s">
        <v>15</v>
      </c>
      <c r="J34" s="53"/>
      <c r="K34" s="53"/>
      <c r="L34" s="53"/>
      <c r="M34" s="53"/>
      <c r="N34" s="53"/>
      <c r="O34" s="53" t="s">
        <v>14</v>
      </c>
      <c r="P34" s="53"/>
      <c r="Q34" s="53"/>
      <c r="R34" s="53"/>
      <c r="S34" s="53"/>
      <c r="T34" s="53"/>
      <c r="U34" s="54">
        <f>SUM(U23:U32)</f>
        <v>62</v>
      </c>
      <c r="V34" s="26" t="s">
        <v>19</v>
      </c>
      <c r="W34" s="31" t="s">
        <v>16</v>
      </c>
    </row>
    <row r="35" spans="1:23" ht="11.25">
      <c r="A35" s="57" t="s">
        <v>43</v>
      </c>
      <c r="B35" s="58"/>
      <c r="C35" s="53" t="s">
        <v>13</v>
      </c>
      <c r="D35" s="53"/>
      <c r="E35" s="53"/>
      <c r="F35" s="53"/>
      <c r="G35" s="53"/>
      <c r="H35" s="53"/>
      <c r="I35" s="53" t="s">
        <v>13</v>
      </c>
      <c r="J35" s="53"/>
      <c r="K35" s="53"/>
      <c r="L35" s="53"/>
      <c r="M35" s="53"/>
      <c r="N35" s="53"/>
      <c r="O35" s="53" t="s">
        <v>13</v>
      </c>
      <c r="P35" s="53"/>
      <c r="Q35" s="53"/>
      <c r="R35" s="53"/>
      <c r="S35" s="53"/>
      <c r="T35" s="53"/>
      <c r="U35" s="55"/>
      <c r="V35" s="27" t="s">
        <v>20</v>
      </c>
      <c r="W35" s="32" t="s">
        <v>17</v>
      </c>
    </row>
    <row r="36" spans="1:23" ht="11.25">
      <c r="A36" s="57">
        <v>2019</v>
      </c>
      <c r="B36" s="58"/>
      <c r="C36" s="59">
        <f>SUM(H23:H32)</f>
        <v>17</v>
      </c>
      <c r="D36" s="59"/>
      <c r="E36" s="59"/>
      <c r="F36" s="59"/>
      <c r="G36" s="59"/>
      <c r="H36" s="59"/>
      <c r="I36" s="59">
        <f>SUM(N23:N32)</f>
        <v>26</v>
      </c>
      <c r="J36" s="59"/>
      <c r="K36" s="59"/>
      <c r="L36" s="59"/>
      <c r="M36" s="59"/>
      <c r="N36" s="59"/>
      <c r="O36" s="59">
        <f>SUM(T23:T32)</f>
        <v>19</v>
      </c>
      <c r="P36" s="59"/>
      <c r="Q36" s="59"/>
      <c r="R36" s="59"/>
      <c r="S36" s="59"/>
      <c r="T36" s="59"/>
      <c r="U36" s="56"/>
      <c r="V36" s="27" t="s">
        <v>21</v>
      </c>
      <c r="W36" s="33" t="s">
        <v>18</v>
      </c>
    </row>
    <row r="37" spans="1:23" ht="11.25">
      <c r="A37" s="36" t="s">
        <v>49</v>
      </c>
      <c r="B37" s="37"/>
      <c r="C37" s="38" t="s">
        <v>9</v>
      </c>
      <c r="D37" s="39"/>
      <c r="E37" s="39"/>
      <c r="F37" s="39"/>
      <c r="G37" s="40"/>
      <c r="H37" s="28">
        <f>SUM(H23:H32)/2</f>
        <v>8.5</v>
      </c>
      <c r="I37" s="38" t="s">
        <v>9</v>
      </c>
      <c r="J37" s="39"/>
      <c r="K37" s="39"/>
      <c r="L37" s="39"/>
      <c r="M37" s="40"/>
      <c r="N37" s="28">
        <f>SUM(N23:N32)/2</f>
        <v>13</v>
      </c>
      <c r="O37" s="38" t="s">
        <v>9</v>
      </c>
      <c r="P37" s="39"/>
      <c r="Q37" s="39"/>
      <c r="R37" s="39"/>
      <c r="S37" s="40"/>
      <c r="T37" s="28">
        <f>SUM(T23:T32)/2</f>
        <v>9.5</v>
      </c>
      <c r="U37" s="28">
        <f>SUM(U23:U32)/2</f>
        <v>31</v>
      </c>
      <c r="V37" s="29" t="s">
        <v>47</v>
      </c>
      <c r="W37" s="30">
        <f>SUM(W23:W32)</f>
        <v>0</v>
      </c>
    </row>
    <row r="39" spans="1:23" ht="18">
      <c r="A39" s="67" t="s">
        <v>59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ht="11.25">
      <c r="A40" s="68" t="s">
        <v>10</v>
      </c>
      <c r="B40" s="70" t="s">
        <v>11</v>
      </c>
      <c r="C40" s="71" t="s">
        <v>0</v>
      </c>
      <c r="D40" s="71"/>
      <c r="E40" s="71"/>
      <c r="F40" s="71"/>
      <c r="G40" s="71"/>
      <c r="H40" s="72"/>
      <c r="I40" s="73" t="s">
        <v>1</v>
      </c>
      <c r="J40" s="73"/>
      <c r="K40" s="73"/>
      <c r="L40" s="73"/>
      <c r="M40" s="73"/>
      <c r="N40" s="73"/>
      <c r="O40" s="73" t="s">
        <v>3</v>
      </c>
      <c r="P40" s="73"/>
      <c r="Q40" s="73"/>
      <c r="R40" s="73"/>
      <c r="S40" s="73"/>
      <c r="T40" s="73"/>
      <c r="U40" s="18" t="s">
        <v>23</v>
      </c>
      <c r="V40" s="70" t="s">
        <v>29</v>
      </c>
      <c r="W40" s="19" t="s">
        <v>24</v>
      </c>
    </row>
    <row r="41" spans="1:23" ht="11.25">
      <c r="A41" s="69"/>
      <c r="B41" s="70"/>
      <c r="C41" s="20" t="s">
        <v>22</v>
      </c>
      <c r="D41" s="21" t="s">
        <v>5</v>
      </c>
      <c r="E41" s="21" t="s">
        <v>6</v>
      </c>
      <c r="F41" s="21" t="s">
        <v>7</v>
      </c>
      <c r="G41" s="21" t="s">
        <v>8</v>
      </c>
      <c r="H41" s="21" t="s">
        <v>4</v>
      </c>
      <c r="I41" s="22" t="s">
        <v>22</v>
      </c>
      <c r="J41" s="21" t="s">
        <v>5</v>
      </c>
      <c r="K41" s="21" t="s">
        <v>6</v>
      </c>
      <c r="L41" s="21" t="s">
        <v>7</v>
      </c>
      <c r="M41" s="21" t="s">
        <v>8</v>
      </c>
      <c r="N41" s="21" t="s">
        <v>4</v>
      </c>
      <c r="O41" s="22" t="s">
        <v>22</v>
      </c>
      <c r="P41" s="21" t="s">
        <v>5</v>
      </c>
      <c r="Q41" s="21" t="s">
        <v>6</v>
      </c>
      <c r="R41" s="21" t="s">
        <v>7</v>
      </c>
      <c r="S41" s="21" t="s">
        <v>8</v>
      </c>
      <c r="T41" s="21" t="s">
        <v>4</v>
      </c>
      <c r="U41" s="21" t="s">
        <v>2</v>
      </c>
      <c r="V41" s="70"/>
      <c r="W41" s="23" t="s">
        <v>25</v>
      </c>
    </row>
    <row r="42" spans="1:23" ht="11.25">
      <c r="A42" s="60">
        <v>1</v>
      </c>
      <c r="B42" s="24">
        <v>1</v>
      </c>
      <c r="C42" s="10" t="s">
        <v>32</v>
      </c>
      <c r="D42" s="11">
        <v>3</v>
      </c>
      <c r="E42" s="12">
        <v>27.1</v>
      </c>
      <c r="F42" s="11">
        <v>2730</v>
      </c>
      <c r="G42" s="12">
        <v>4</v>
      </c>
      <c r="H42" s="60">
        <f>SUM(D42:D46)</f>
        <v>10</v>
      </c>
      <c r="I42" s="16" t="s">
        <v>72</v>
      </c>
      <c r="J42" s="11">
        <v>0</v>
      </c>
      <c r="K42" s="12"/>
      <c r="L42" s="11"/>
      <c r="M42" s="12">
        <v>11</v>
      </c>
      <c r="N42" s="60">
        <f>SUM(J42:J46)</f>
        <v>5</v>
      </c>
      <c r="O42" s="16" t="s">
        <v>64</v>
      </c>
      <c r="P42" s="11">
        <v>2</v>
      </c>
      <c r="Q42" s="12">
        <v>28.7</v>
      </c>
      <c r="R42" s="11">
        <v>1850</v>
      </c>
      <c r="S42" s="12">
        <v>3</v>
      </c>
      <c r="T42" s="60">
        <f>SUM(P42:P46)</f>
        <v>5</v>
      </c>
      <c r="U42" s="60">
        <f>SUM(H42,N42,T42)</f>
        <v>20</v>
      </c>
      <c r="V42" s="63" t="s">
        <v>55</v>
      </c>
      <c r="W42" s="60">
        <f>SUM(U42)-32</f>
        <v>-12</v>
      </c>
    </row>
    <row r="43" spans="1:23" ht="11.25">
      <c r="A43" s="61"/>
      <c r="B43" s="24">
        <v>2</v>
      </c>
      <c r="C43" s="10" t="s">
        <v>76</v>
      </c>
      <c r="D43" s="11">
        <v>2</v>
      </c>
      <c r="E43" s="12">
        <v>31.9</v>
      </c>
      <c r="F43" s="11">
        <v>2000</v>
      </c>
      <c r="G43" s="12">
        <v>5</v>
      </c>
      <c r="H43" s="61"/>
      <c r="I43" s="16" t="s">
        <v>68</v>
      </c>
      <c r="J43" s="11">
        <v>1</v>
      </c>
      <c r="K43" s="12">
        <v>31.8</v>
      </c>
      <c r="L43" s="11">
        <v>1060</v>
      </c>
      <c r="M43" s="12">
        <v>4</v>
      </c>
      <c r="N43" s="61"/>
      <c r="O43" s="16" t="s">
        <v>69</v>
      </c>
      <c r="P43" s="11">
        <v>1</v>
      </c>
      <c r="Q43" s="12">
        <v>25.1</v>
      </c>
      <c r="R43" s="11">
        <v>880</v>
      </c>
      <c r="S43" s="12">
        <v>7</v>
      </c>
      <c r="T43" s="61"/>
      <c r="U43" s="61"/>
      <c r="V43" s="64"/>
      <c r="W43" s="61"/>
    </row>
    <row r="44" spans="1:23" ht="11.25">
      <c r="A44" s="61"/>
      <c r="B44" s="24">
        <v>3</v>
      </c>
      <c r="C44" s="10" t="s">
        <v>75</v>
      </c>
      <c r="D44" s="11">
        <v>4</v>
      </c>
      <c r="E44" s="12">
        <v>29</v>
      </c>
      <c r="F44" s="11">
        <v>3670</v>
      </c>
      <c r="G44" s="12">
        <v>3</v>
      </c>
      <c r="H44" s="61"/>
      <c r="I44" s="15" t="s">
        <v>37</v>
      </c>
      <c r="J44" s="11">
        <v>2</v>
      </c>
      <c r="K44" s="12">
        <v>32.9</v>
      </c>
      <c r="L44" s="11">
        <v>1970</v>
      </c>
      <c r="M44" s="12">
        <v>3</v>
      </c>
      <c r="N44" s="61"/>
      <c r="O44" s="15" t="s">
        <v>27</v>
      </c>
      <c r="P44" s="11">
        <v>2</v>
      </c>
      <c r="Q44" s="12">
        <v>25.9</v>
      </c>
      <c r="R44" s="11">
        <v>1760</v>
      </c>
      <c r="S44" s="12">
        <v>5</v>
      </c>
      <c r="T44" s="61"/>
      <c r="U44" s="61"/>
      <c r="V44" s="65" t="s">
        <v>56</v>
      </c>
      <c r="W44" s="61"/>
    </row>
    <row r="45" spans="1:23" ht="11.25">
      <c r="A45" s="61"/>
      <c r="B45" s="24">
        <v>4</v>
      </c>
      <c r="C45" s="17" t="s">
        <v>35</v>
      </c>
      <c r="D45" s="11">
        <v>1</v>
      </c>
      <c r="E45" s="12">
        <v>27.5</v>
      </c>
      <c r="F45" s="11">
        <v>940</v>
      </c>
      <c r="G45" s="12">
        <v>8</v>
      </c>
      <c r="H45" s="61"/>
      <c r="I45" s="16" t="s">
        <v>36</v>
      </c>
      <c r="J45" s="11">
        <v>1</v>
      </c>
      <c r="K45" s="12">
        <v>29.7</v>
      </c>
      <c r="L45" s="11">
        <v>1000</v>
      </c>
      <c r="M45" s="12">
        <v>5</v>
      </c>
      <c r="N45" s="61"/>
      <c r="O45" s="16" t="s">
        <v>26</v>
      </c>
      <c r="P45" s="11">
        <v>0</v>
      </c>
      <c r="Q45" s="12"/>
      <c r="R45" s="11"/>
      <c r="S45" s="12">
        <v>11</v>
      </c>
      <c r="T45" s="61"/>
      <c r="U45" s="61"/>
      <c r="V45" s="65"/>
      <c r="W45" s="61"/>
    </row>
    <row r="46" spans="1:23" ht="11.25">
      <c r="A46" s="62"/>
      <c r="B46" s="24">
        <v>5</v>
      </c>
      <c r="C46" s="10" t="s">
        <v>30</v>
      </c>
      <c r="D46" s="11">
        <v>0</v>
      </c>
      <c r="E46" s="12"/>
      <c r="F46" s="11"/>
      <c r="G46" s="12">
        <v>11</v>
      </c>
      <c r="H46" s="62"/>
      <c r="I46" s="15" t="s">
        <v>28</v>
      </c>
      <c r="J46" s="11">
        <v>1</v>
      </c>
      <c r="K46" s="12">
        <v>26.6</v>
      </c>
      <c r="L46" s="11">
        <v>910</v>
      </c>
      <c r="M46" s="12">
        <v>6</v>
      </c>
      <c r="N46" s="62"/>
      <c r="O46" s="15" t="s">
        <v>65</v>
      </c>
      <c r="P46" s="11">
        <v>0</v>
      </c>
      <c r="Q46" s="12"/>
      <c r="R46" s="11"/>
      <c r="S46" s="12">
        <v>11</v>
      </c>
      <c r="T46" s="62"/>
      <c r="U46" s="62"/>
      <c r="V46" s="66"/>
      <c r="W46" s="62"/>
    </row>
    <row r="47" spans="1:23" ht="11.25">
      <c r="A47" s="41">
        <v>2</v>
      </c>
      <c r="B47" s="25">
        <v>6</v>
      </c>
      <c r="C47" s="6" t="s">
        <v>78</v>
      </c>
      <c r="D47" s="7">
        <v>2</v>
      </c>
      <c r="E47" s="8">
        <v>25.6</v>
      </c>
      <c r="F47" s="7">
        <v>1760</v>
      </c>
      <c r="G47" s="8">
        <v>7</v>
      </c>
      <c r="H47" s="44">
        <f>SUM(D47:D52)</f>
        <v>16</v>
      </c>
      <c r="I47" s="13" t="s">
        <v>61</v>
      </c>
      <c r="J47" s="7">
        <v>1</v>
      </c>
      <c r="K47" s="8">
        <v>25.6</v>
      </c>
      <c r="L47" s="7">
        <v>880</v>
      </c>
      <c r="M47" s="8">
        <v>7</v>
      </c>
      <c r="N47" s="44">
        <f>SUM(J47:J52)</f>
        <v>17</v>
      </c>
      <c r="O47" s="13" t="s">
        <v>38</v>
      </c>
      <c r="P47" s="7">
        <v>0</v>
      </c>
      <c r="Q47" s="8"/>
      <c r="R47" s="7"/>
      <c r="S47" s="8">
        <v>11</v>
      </c>
      <c r="T47" s="44">
        <f>SUM(P47:P52)</f>
        <v>10</v>
      </c>
      <c r="U47" s="44">
        <f>SUM(H47,N47,T47)</f>
        <v>43</v>
      </c>
      <c r="V47" s="47" t="s">
        <v>57</v>
      </c>
      <c r="W47" s="44">
        <f>SUM(U47)-32</f>
        <v>11</v>
      </c>
    </row>
    <row r="48" spans="1:23" ht="11.25">
      <c r="A48" s="42"/>
      <c r="B48" s="25">
        <v>7</v>
      </c>
      <c r="C48" s="6" t="s">
        <v>79</v>
      </c>
      <c r="D48" s="7">
        <v>0</v>
      </c>
      <c r="E48" s="8"/>
      <c r="F48" s="7"/>
      <c r="G48" s="8">
        <v>11</v>
      </c>
      <c r="H48" s="45"/>
      <c r="I48" s="13" t="s">
        <v>60</v>
      </c>
      <c r="J48" s="7">
        <v>13</v>
      </c>
      <c r="K48" s="8">
        <v>36.200000000000003</v>
      </c>
      <c r="L48" s="7">
        <v>12310</v>
      </c>
      <c r="M48" s="8">
        <v>1</v>
      </c>
      <c r="N48" s="45"/>
      <c r="O48" s="13" t="s">
        <v>70</v>
      </c>
      <c r="P48" s="7">
        <v>3</v>
      </c>
      <c r="Q48" s="8">
        <v>25.6</v>
      </c>
      <c r="R48" s="7">
        <v>2640</v>
      </c>
      <c r="S48" s="8">
        <v>2</v>
      </c>
      <c r="T48" s="45"/>
      <c r="U48" s="45"/>
      <c r="V48" s="48"/>
      <c r="W48" s="45"/>
    </row>
    <row r="49" spans="1:23" ht="11.25">
      <c r="A49" s="42"/>
      <c r="B49" s="25">
        <v>8</v>
      </c>
      <c r="C49" s="6" t="s">
        <v>77</v>
      </c>
      <c r="D49" s="7">
        <v>2</v>
      </c>
      <c r="E49" s="8">
        <v>30</v>
      </c>
      <c r="F49" s="7">
        <v>1880</v>
      </c>
      <c r="G49" s="8">
        <v>6</v>
      </c>
      <c r="H49" s="45"/>
      <c r="I49" s="14" t="s">
        <v>71</v>
      </c>
      <c r="J49" s="7">
        <v>0</v>
      </c>
      <c r="K49" s="8"/>
      <c r="L49" s="7"/>
      <c r="M49" s="8">
        <v>11</v>
      </c>
      <c r="N49" s="45"/>
      <c r="O49" s="14" t="s">
        <v>31</v>
      </c>
      <c r="P49" s="7">
        <v>0</v>
      </c>
      <c r="Q49" s="8"/>
      <c r="R49" s="7"/>
      <c r="S49" s="8">
        <v>11</v>
      </c>
      <c r="T49" s="45"/>
      <c r="U49" s="45"/>
      <c r="V49" s="48"/>
      <c r="W49" s="45"/>
    </row>
    <row r="50" spans="1:23" ht="12.75" customHeight="1">
      <c r="A50" s="42"/>
      <c r="B50" s="25">
        <v>9</v>
      </c>
      <c r="C50" s="9" t="s">
        <v>80</v>
      </c>
      <c r="D50" s="7">
        <v>0</v>
      </c>
      <c r="E50" s="8"/>
      <c r="F50" s="7"/>
      <c r="G50" s="8">
        <v>11</v>
      </c>
      <c r="H50" s="45"/>
      <c r="I50" s="13" t="s">
        <v>62</v>
      </c>
      <c r="J50" s="7">
        <v>0</v>
      </c>
      <c r="K50" s="8"/>
      <c r="L50" s="7"/>
      <c r="M50" s="8">
        <v>11</v>
      </c>
      <c r="N50" s="45"/>
      <c r="O50" s="13" t="s">
        <v>66</v>
      </c>
      <c r="P50" s="7">
        <v>4</v>
      </c>
      <c r="Q50" s="8">
        <v>27.7</v>
      </c>
      <c r="R50" s="7">
        <v>3610</v>
      </c>
      <c r="S50" s="8">
        <v>1</v>
      </c>
      <c r="T50" s="45"/>
      <c r="U50" s="45"/>
      <c r="V50" s="49" t="s">
        <v>58</v>
      </c>
      <c r="W50" s="45"/>
    </row>
    <row r="51" spans="1:23" ht="11.25">
      <c r="A51" s="42"/>
      <c r="B51" s="25">
        <v>10</v>
      </c>
      <c r="C51" s="6" t="s">
        <v>74</v>
      </c>
      <c r="D51" s="7">
        <v>5</v>
      </c>
      <c r="E51" s="8">
        <v>36.200000000000003</v>
      </c>
      <c r="F51" s="7">
        <v>4850</v>
      </c>
      <c r="G51" s="8">
        <v>2</v>
      </c>
      <c r="H51" s="45"/>
      <c r="I51" s="14" t="s">
        <v>67</v>
      </c>
      <c r="J51" s="7">
        <v>0</v>
      </c>
      <c r="K51" s="8"/>
      <c r="L51" s="7"/>
      <c r="M51" s="8">
        <v>11</v>
      </c>
      <c r="N51" s="45"/>
      <c r="O51" s="14" t="s">
        <v>63</v>
      </c>
      <c r="P51" s="7">
        <v>2</v>
      </c>
      <c r="Q51" s="8">
        <v>27.5</v>
      </c>
      <c r="R51" s="7">
        <v>1850</v>
      </c>
      <c r="S51" s="8">
        <v>4</v>
      </c>
      <c r="T51" s="45"/>
      <c r="U51" s="45"/>
      <c r="V51" s="49"/>
      <c r="W51" s="45"/>
    </row>
    <row r="52" spans="1:23" ht="11.25">
      <c r="A52" s="43"/>
      <c r="B52" s="25">
        <v>11</v>
      </c>
      <c r="C52" s="6" t="s">
        <v>73</v>
      </c>
      <c r="D52" s="7">
        <v>7</v>
      </c>
      <c r="E52" s="8">
        <v>37</v>
      </c>
      <c r="F52" s="7">
        <v>7270</v>
      </c>
      <c r="G52" s="8">
        <v>1</v>
      </c>
      <c r="H52" s="46"/>
      <c r="I52" s="14" t="s">
        <v>34</v>
      </c>
      <c r="J52" s="7">
        <v>3</v>
      </c>
      <c r="K52" s="8">
        <v>28.6</v>
      </c>
      <c r="L52" s="7">
        <v>2790</v>
      </c>
      <c r="M52" s="8">
        <v>2</v>
      </c>
      <c r="N52" s="46"/>
      <c r="O52" s="14" t="s">
        <v>33</v>
      </c>
      <c r="P52" s="7">
        <v>1</v>
      </c>
      <c r="Q52" s="8">
        <v>27.7</v>
      </c>
      <c r="R52" s="7">
        <v>940</v>
      </c>
      <c r="S52" s="8">
        <v>6</v>
      </c>
      <c r="T52" s="46"/>
      <c r="U52" s="46"/>
      <c r="V52" s="50"/>
      <c r="W52" s="46"/>
    </row>
    <row r="53" spans="1:23" ht="11.25">
      <c r="A53" s="51" t="s">
        <v>42</v>
      </c>
      <c r="B53" s="52"/>
      <c r="C53" s="53" t="s">
        <v>12</v>
      </c>
      <c r="D53" s="53"/>
      <c r="E53" s="53"/>
      <c r="F53" s="53"/>
      <c r="G53" s="53"/>
      <c r="H53" s="53"/>
      <c r="I53" s="53" t="s">
        <v>15</v>
      </c>
      <c r="J53" s="53"/>
      <c r="K53" s="53"/>
      <c r="L53" s="53"/>
      <c r="M53" s="53"/>
      <c r="N53" s="53"/>
      <c r="O53" s="53" t="s">
        <v>14</v>
      </c>
      <c r="P53" s="53"/>
      <c r="Q53" s="53"/>
      <c r="R53" s="53"/>
      <c r="S53" s="53"/>
      <c r="T53" s="53"/>
      <c r="U53" s="54">
        <f>SUM(U42:U51)</f>
        <v>63</v>
      </c>
      <c r="V53" s="26" t="s">
        <v>19</v>
      </c>
      <c r="W53" s="31" t="s">
        <v>16</v>
      </c>
    </row>
    <row r="54" spans="1:23" ht="11.25">
      <c r="A54" s="57" t="s">
        <v>43</v>
      </c>
      <c r="B54" s="58"/>
      <c r="C54" s="53" t="s">
        <v>13</v>
      </c>
      <c r="D54" s="53"/>
      <c r="E54" s="53"/>
      <c r="F54" s="53"/>
      <c r="G54" s="53"/>
      <c r="H54" s="53"/>
      <c r="I54" s="53" t="s">
        <v>13</v>
      </c>
      <c r="J54" s="53"/>
      <c r="K54" s="53"/>
      <c r="L54" s="53"/>
      <c r="M54" s="53"/>
      <c r="N54" s="53"/>
      <c r="O54" s="53" t="s">
        <v>13</v>
      </c>
      <c r="P54" s="53"/>
      <c r="Q54" s="53"/>
      <c r="R54" s="53"/>
      <c r="S54" s="53"/>
      <c r="T54" s="53"/>
      <c r="U54" s="55"/>
      <c r="V54" s="27" t="s">
        <v>20</v>
      </c>
      <c r="W54" s="32" t="s">
        <v>17</v>
      </c>
    </row>
    <row r="55" spans="1:23" ht="11.25">
      <c r="A55" s="57">
        <v>2019</v>
      </c>
      <c r="B55" s="58"/>
      <c r="C55" s="59">
        <f>SUM(H42:H51)</f>
        <v>26</v>
      </c>
      <c r="D55" s="59"/>
      <c r="E55" s="59"/>
      <c r="F55" s="59"/>
      <c r="G55" s="59"/>
      <c r="H55" s="59"/>
      <c r="I55" s="59">
        <f>SUM(N42:N51)</f>
        <v>22</v>
      </c>
      <c r="J55" s="59"/>
      <c r="K55" s="59"/>
      <c r="L55" s="59"/>
      <c r="M55" s="59"/>
      <c r="N55" s="59"/>
      <c r="O55" s="59">
        <f>SUM(T42:T51)</f>
        <v>15</v>
      </c>
      <c r="P55" s="59"/>
      <c r="Q55" s="59"/>
      <c r="R55" s="59"/>
      <c r="S55" s="59"/>
      <c r="T55" s="59"/>
      <c r="U55" s="56"/>
      <c r="V55" s="27" t="s">
        <v>21</v>
      </c>
      <c r="W55" s="33" t="s">
        <v>18</v>
      </c>
    </row>
    <row r="56" spans="1:23" ht="11.25">
      <c r="A56" s="36" t="s">
        <v>54</v>
      </c>
      <c r="B56" s="37"/>
      <c r="C56" s="38" t="s">
        <v>9</v>
      </c>
      <c r="D56" s="39"/>
      <c r="E56" s="39"/>
      <c r="F56" s="39"/>
      <c r="G56" s="40"/>
      <c r="H56" s="28">
        <f>SUM(H42:H51)/2</f>
        <v>13</v>
      </c>
      <c r="I56" s="38" t="s">
        <v>9</v>
      </c>
      <c r="J56" s="39"/>
      <c r="K56" s="39"/>
      <c r="L56" s="39"/>
      <c r="M56" s="40"/>
      <c r="N56" s="28">
        <f>SUM(N42:N51)/2</f>
        <v>11</v>
      </c>
      <c r="O56" s="38" t="s">
        <v>9</v>
      </c>
      <c r="P56" s="39"/>
      <c r="Q56" s="39"/>
      <c r="R56" s="39"/>
      <c r="S56" s="40"/>
      <c r="T56" s="28">
        <f>SUM(T42:T51)/2</f>
        <v>7.5</v>
      </c>
      <c r="U56" s="28">
        <f>SUM(U42:U51)/2</f>
        <v>31.5</v>
      </c>
      <c r="V56" s="29" t="s">
        <v>47</v>
      </c>
      <c r="W56" s="30">
        <f>SUM(W42:W51)</f>
        <v>-1</v>
      </c>
    </row>
  </sheetData>
  <mergeCells count="122">
    <mergeCell ref="A17:B17"/>
    <mergeCell ref="A18:B18"/>
    <mergeCell ref="H23:H27"/>
    <mergeCell ref="A37:B37"/>
    <mergeCell ref="V2:V3"/>
    <mergeCell ref="A1:W1"/>
    <mergeCell ref="C2:H2"/>
    <mergeCell ref="A2:A3"/>
    <mergeCell ref="O2:T2"/>
    <mergeCell ref="I2:N2"/>
    <mergeCell ref="B2:B3"/>
    <mergeCell ref="A16:B16"/>
    <mergeCell ref="I18:M18"/>
    <mergeCell ref="O18:S18"/>
    <mergeCell ref="O17:T17"/>
    <mergeCell ref="C15:H15"/>
    <mergeCell ref="C17:H17"/>
    <mergeCell ref="U15:U17"/>
    <mergeCell ref="I15:N15"/>
    <mergeCell ref="I16:N16"/>
    <mergeCell ref="I17:N17"/>
    <mergeCell ref="O15:T15"/>
    <mergeCell ref="O16:T16"/>
    <mergeCell ref="A15:B15"/>
    <mergeCell ref="C18:G18"/>
    <mergeCell ref="C16:H16"/>
    <mergeCell ref="W28:W33"/>
    <mergeCell ref="A4:A8"/>
    <mergeCell ref="V6:V8"/>
    <mergeCell ref="V4:V5"/>
    <mergeCell ref="H4:H8"/>
    <mergeCell ref="N4:N8"/>
    <mergeCell ref="W4:W8"/>
    <mergeCell ref="T4:T8"/>
    <mergeCell ref="U4:U8"/>
    <mergeCell ref="A20:W20"/>
    <mergeCell ref="A21:A22"/>
    <mergeCell ref="V21:V22"/>
    <mergeCell ref="U23:U27"/>
    <mergeCell ref="V23:V24"/>
    <mergeCell ref="W23:W27"/>
    <mergeCell ref="V25:V27"/>
    <mergeCell ref="W9:W14"/>
    <mergeCell ref="I21:N21"/>
    <mergeCell ref="O21:T21"/>
    <mergeCell ref="N23:N27"/>
    <mergeCell ref="T23:T27"/>
    <mergeCell ref="B21:B22"/>
    <mergeCell ref="C21:H21"/>
    <mergeCell ref="A23:A27"/>
    <mergeCell ref="A34:B34"/>
    <mergeCell ref="C34:H34"/>
    <mergeCell ref="I34:N34"/>
    <mergeCell ref="O34:T34"/>
    <mergeCell ref="U34:U36"/>
    <mergeCell ref="A35:B35"/>
    <mergeCell ref="C35:H35"/>
    <mergeCell ref="I35:N35"/>
    <mergeCell ref="O35:T35"/>
    <mergeCell ref="A36:B36"/>
    <mergeCell ref="C36:H36"/>
    <mergeCell ref="I36:N36"/>
    <mergeCell ref="O36:T36"/>
    <mergeCell ref="C37:G37"/>
    <mergeCell ref="I37:M37"/>
    <mergeCell ref="O37:S37"/>
    <mergeCell ref="A39:W39"/>
    <mergeCell ref="A40:A41"/>
    <mergeCell ref="B40:B41"/>
    <mergeCell ref="C40:H40"/>
    <mergeCell ref="I40:N40"/>
    <mergeCell ref="O40:T40"/>
    <mergeCell ref="V40:V41"/>
    <mergeCell ref="A42:A46"/>
    <mergeCell ref="H42:H46"/>
    <mergeCell ref="N42:N46"/>
    <mergeCell ref="T42:T46"/>
    <mergeCell ref="U42:U46"/>
    <mergeCell ref="V42:V43"/>
    <mergeCell ref="W42:W46"/>
    <mergeCell ref="V44:V46"/>
    <mergeCell ref="V50:V52"/>
    <mergeCell ref="W47:W52"/>
    <mergeCell ref="U47:U52"/>
    <mergeCell ref="V47:V49"/>
    <mergeCell ref="A53:B53"/>
    <mergeCell ref="C53:H53"/>
    <mergeCell ref="I53:N53"/>
    <mergeCell ref="O53:T53"/>
    <mergeCell ref="U53:U55"/>
    <mergeCell ref="A54:B54"/>
    <mergeCell ref="C54:H54"/>
    <mergeCell ref="I54:N54"/>
    <mergeCell ref="O54:T54"/>
    <mergeCell ref="A55:B55"/>
    <mergeCell ref="C55:H55"/>
    <mergeCell ref="I55:N55"/>
    <mergeCell ref="O55:T55"/>
    <mergeCell ref="X4:X8"/>
    <mergeCell ref="X9:X14"/>
    <mergeCell ref="A56:B56"/>
    <mergeCell ref="C56:G56"/>
    <mergeCell ref="I56:M56"/>
    <mergeCell ref="O56:S56"/>
    <mergeCell ref="A9:A14"/>
    <mergeCell ref="H9:H14"/>
    <mergeCell ref="N9:N14"/>
    <mergeCell ref="T9:T14"/>
    <mergeCell ref="V9:V11"/>
    <mergeCell ref="V12:V14"/>
    <mergeCell ref="U9:U14"/>
    <mergeCell ref="A28:A33"/>
    <mergeCell ref="H28:H33"/>
    <mergeCell ref="N28:N33"/>
    <mergeCell ref="T28:T33"/>
    <mergeCell ref="U28:U33"/>
    <mergeCell ref="V28:V30"/>
    <mergeCell ref="V31:V33"/>
    <mergeCell ref="A47:A52"/>
    <mergeCell ref="H47:H52"/>
    <mergeCell ref="N47:N52"/>
    <mergeCell ref="T47:T52"/>
  </mergeCells>
  <phoneticPr fontId="0" type="noConversion"/>
  <pageMargins left="0.31" right="0.13" top="0.49" bottom="0.12" header="0.25" footer="0.14000000000000001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Urszula</cp:lastModifiedBy>
  <cp:lastPrinted>2014-10-02T21:09:37Z</cp:lastPrinted>
  <dcterms:created xsi:type="dcterms:W3CDTF">2003-06-13T07:01:41Z</dcterms:created>
  <dcterms:modified xsi:type="dcterms:W3CDTF">2021-06-09T20:04:49Z</dcterms:modified>
</cp:coreProperties>
</file>