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25" yWindow="570" windowWidth="6375" windowHeight="60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S10" i="1"/>
  <c r="S4"/>
  <c r="Q16"/>
  <c r="R18" l="1"/>
  <c r="R6" l="1"/>
  <c r="R7"/>
  <c r="R10"/>
  <c r="R11"/>
  <c r="R14"/>
  <c r="R15"/>
  <c r="Q15"/>
  <c r="Q5"/>
  <c r="R5" s="1"/>
  <c r="Q6"/>
  <c r="Q7"/>
  <c r="Q8"/>
  <c r="R8" s="1"/>
  <c r="Q9"/>
  <c r="R9" s="1"/>
  <c r="Q10"/>
  <c r="Q11"/>
  <c r="Q12"/>
  <c r="R12" s="1"/>
  <c r="Q13"/>
  <c r="R13" s="1"/>
  <c r="Q14"/>
  <c r="Q4"/>
  <c r="R4" s="1"/>
  <c r="L18" l="1"/>
  <c r="G18"/>
  <c r="B18"/>
</calcChain>
</file>

<file path=xl/sharedStrings.xml><?xml version="1.0" encoding="utf-8"?>
<sst xmlns="http://schemas.openxmlformats.org/spreadsheetml/2006/main" count="71" uniqueCount="58">
  <si>
    <t>Tura 1</t>
  </si>
  <si>
    <t>Tura 2</t>
  </si>
  <si>
    <t>Tura 3</t>
  </si>
  <si>
    <t>Ryb</t>
  </si>
  <si>
    <t>N-R</t>
  </si>
  <si>
    <t>Pkt</t>
  </si>
  <si>
    <t>GP</t>
  </si>
  <si>
    <t>RAZEM tura 1</t>
  </si>
  <si>
    <t>Ryby</t>
  </si>
  <si>
    <t>RAZEM tura 3</t>
  </si>
  <si>
    <t>RAZEM tura 2</t>
  </si>
  <si>
    <t>Zawodnik</t>
  </si>
  <si>
    <t>RAZEM ryb</t>
  </si>
  <si>
    <t>Numer</t>
  </si>
  <si>
    <t>sektor C</t>
  </si>
  <si>
    <t>zbiornik</t>
  </si>
  <si>
    <t>Kobylanka</t>
  </si>
  <si>
    <t>na stanowisku</t>
  </si>
  <si>
    <t>stanowiska</t>
  </si>
  <si>
    <t>Kijowski</t>
  </si>
  <si>
    <t>Konwiński</t>
  </si>
  <si>
    <t>Kolber</t>
  </si>
  <si>
    <t>Sokołowski</t>
  </si>
  <si>
    <t>Jackowski</t>
  </si>
  <si>
    <t>Sienkiewicz</t>
  </si>
  <si>
    <t>Czapiewski</t>
  </si>
  <si>
    <t>Wojdyło</t>
  </si>
  <si>
    <t>Kłysiak</t>
  </si>
  <si>
    <t>Łobas</t>
  </si>
  <si>
    <t>Ścibor</t>
  </si>
  <si>
    <t>Błaszczak</t>
  </si>
  <si>
    <t>Lindert</t>
  </si>
  <si>
    <t>Ławnik</t>
  </si>
  <si>
    <t>Olejniczak</t>
  </si>
  <si>
    <t>Piszcz</t>
  </si>
  <si>
    <t>Wojewodzic</t>
  </si>
  <si>
    <t>Baran</t>
  </si>
  <si>
    <t>Klann</t>
  </si>
  <si>
    <t>Nowak</t>
  </si>
  <si>
    <t>Tworzydło</t>
  </si>
  <si>
    <t>Więcek</t>
  </si>
  <si>
    <t>Żurowski</t>
  </si>
  <si>
    <t>Marzec</t>
  </si>
  <si>
    <t>Czenczek</t>
  </si>
  <si>
    <t>Gąsecki</t>
  </si>
  <si>
    <t>Drelinkiewicz</t>
  </si>
  <si>
    <t>Szuba</t>
  </si>
  <si>
    <t>Kowal</t>
  </si>
  <si>
    <t>Ciszewski</t>
  </si>
  <si>
    <t>Andrzejewski</t>
  </si>
  <si>
    <t>Zyffert</t>
  </si>
  <si>
    <t>Furman</t>
  </si>
  <si>
    <t>Szafraniec</t>
  </si>
  <si>
    <t>Procner</t>
  </si>
  <si>
    <t>STATUS</t>
  </si>
  <si>
    <t>STANOWISKA</t>
  </si>
  <si>
    <t>średnia ryb</t>
  </si>
  <si>
    <t>Puchar rzeki Ropa 2019 (18-19 maj) - sektor C - zbiornik Kobylanka (staw nr 2) - łowienie z brzegu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</si>
</sst>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1"/>
      <name val="Arial CE"/>
      <charset val="238"/>
    </font>
    <font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/>
    <xf numFmtId="1" fontId="6" fillId="5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/>
    </xf>
    <xf numFmtId="1" fontId="6" fillId="5" borderId="8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 vertical="center"/>
    </xf>
    <xf numFmtId="1" fontId="6" fillId="6" borderId="6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zoomScale="160" zoomScaleNormal="160" workbookViewId="0">
      <selection activeCell="B4" sqref="B4"/>
    </sheetView>
  </sheetViews>
  <sheetFormatPr defaultRowHeight="11.25"/>
  <cols>
    <col min="1" max="1" width="9.5703125" style="1" bestFit="1" customWidth="1"/>
    <col min="2" max="2" width="7.85546875" style="1" bestFit="1" customWidth="1"/>
    <col min="3" max="4" width="3.5703125" style="2" customWidth="1"/>
    <col min="5" max="5" width="4.5703125" style="2" customWidth="1"/>
    <col min="6" max="6" width="3.5703125" style="2" customWidth="1"/>
    <col min="7" max="7" width="8.5703125" style="2" bestFit="1" customWidth="1"/>
    <col min="8" max="9" width="3.5703125" style="2" customWidth="1"/>
    <col min="10" max="10" width="4.5703125" style="2" bestFit="1" customWidth="1"/>
    <col min="11" max="11" width="3.5703125" style="2" customWidth="1"/>
    <col min="12" max="12" width="7.85546875" style="2" bestFit="1" customWidth="1"/>
    <col min="13" max="14" width="3.5703125" style="2" bestFit="1" customWidth="1"/>
    <col min="15" max="15" width="4.5703125" style="2" bestFit="1" customWidth="1"/>
    <col min="16" max="16" width="3.5703125" style="2" bestFit="1" customWidth="1"/>
    <col min="17" max="17" width="9.42578125" style="2" bestFit="1" customWidth="1"/>
    <col min="18" max="18" width="9.7109375" style="1" bestFit="1" customWidth="1"/>
    <col min="19" max="19" width="2.7109375" style="1" bestFit="1" customWidth="1"/>
    <col min="20" max="16384" width="9.140625" style="1"/>
  </cols>
  <sheetData>
    <row r="1" spans="1:19" s="3" customFormat="1" ht="18" customHeight="1">
      <c r="A1" s="33" t="s">
        <v>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s="5" customFormat="1" ht="9.75" customHeight="1">
      <c r="A2" s="14" t="s">
        <v>13</v>
      </c>
      <c r="B2" s="39" t="s">
        <v>0</v>
      </c>
      <c r="C2" s="39"/>
      <c r="D2" s="39"/>
      <c r="E2" s="39"/>
      <c r="F2" s="39"/>
      <c r="G2" s="38" t="s">
        <v>1</v>
      </c>
      <c r="H2" s="38"/>
      <c r="I2" s="38"/>
      <c r="J2" s="38"/>
      <c r="K2" s="38"/>
      <c r="L2" s="38" t="s">
        <v>2</v>
      </c>
      <c r="M2" s="38"/>
      <c r="N2" s="38"/>
      <c r="O2" s="38"/>
      <c r="P2" s="38"/>
      <c r="Q2" s="20" t="s">
        <v>12</v>
      </c>
      <c r="R2" s="20" t="s">
        <v>54</v>
      </c>
    </row>
    <row r="3" spans="1:19" s="5" customFormat="1" ht="9.75" customHeight="1">
      <c r="A3" s="16" t="s">
        <v>18</v>
      </c>
      <c r="B3" s="17" t="s">
        <v>11</v>
      </c>
      <c r="C3" s="15" t="s">
        <v>3</v>
      </c>
      <c r="D3" s="15" t="s">
        <v>4</v>
      </c>
      <c r="E3" s="15" t="s">
        <v>5</v>
      </c>
      <c r="F3" s="15" t="s">
        <v>6</v>
      </c>
      <c r="G3" s="18" t="s">
        <v>11</v>
      </c>
      <c r="H3" s="15" t="s">
        <v>3</v>
      </c>
      <c r="I3" s="15" t="s">
        <v>4</v>
      </c>
      <c r="J3" s="15" t="s">
        <v>5</v>
      </c>
      <c r="K3" s="15" t="s">
        <v>6</v>
      </c>
      <c r="L3" s="18" t="s">
        <v>11</v>
      </c>
      <c r="M3" s="15" t="s">
        <v>3</v>
      </c>
      <c r="N3" s="15" t="s">
        <v>4</v>
      </c>
      <c r="O3" s="15" t="s">
        <v>5</v>
      </c>
      <c r="P3" s="15" t="s">
        <v>6</v>
      </c>
      <c r="Q3" s="20" t="s">
        <v>17</v>
      </c>
      <c r="R3" s="20" t="s">
        <v>55</v>
      </c>
    </row>
    <row r="4" spans="1:19" s="4" customFormat="1" ht="11.25" customHeight="1">
      <c r="A4" s="21">
        <v>1</v>
      </c>
      <c r="B4" s="23" t="s">
        <v>35</v>
      </c>
      <c r="C4" s="10">
        <v>16</v>
      </c>
      <c r="D4" s="11">
        <v>40.1</v>
      </c>
      <c r="E4" s="10">
        <v>18220</v>
      </c>
      <c r="F4" s="11">
        <v>2</v>
      </c>
      <c r="G4" s="12" t="s">
        <v>44</v>
      </c>
      <c r="H4" s="10">
        <v>4</v>
      </c>
      <c r="I4" s="11">
        <v>35.4</v>
      </c>
      <c r="J4" s="10">
        <v>4360</v>
      </c>
      <c r="K4" s="11">
        <v>7</v>
      </c>
      <c r="L4" s="12" t="s">
        <v>23</v>
      </c>
      <c r="M4" s="10">
        <v>1</v>
      </c>
      <c r="N4" s="11">
        <v>47.2</v>
      </c>
      <c r="O4" s="10">
        <v>1540</v>
      </c>
      <c r="P4" s="11">
        <v>9</v>
      </c>
      <c r="Q4" s="25">
        <f>SUM(C4,H4,M4)</f>
        <v>21</v>
      </c>
      <c r="R4" s="29">
        <f>SUM(Q4)-14</f>
        <v>7</v>
      </c>
      <c r="S4" s="30">
        <f>SUM(Q4:Q9)</f>
        <v>93</v>
      </c>
    </row>
    <row r="5" spans="1:19" s="4" customFormat="1" ht="11.25" customHeight="1">
      <c r="A5" s="21">
        <v>2</v>
      </c>
      <c r="B5" s="23" t="s">
        <v>40</v>
      </c>
      <c r="C5" s="10">
        <v>7</v>
      </c>
      <c r="D5" s="11">
        <v>37.200000000000003</v>
      </c>
      <c r="E5" s="10">
        <v>7780</v>
      </c>
      <c r="F5" s="11">
        <v>6</v>
      </c>
      <c r="G5" s="12" t="s">
        <v>50</v>
      </c>
      <c r="H5" s="10">
        <v>3</v>
      </c>
      <c r="I5" s="11">
        <v>35.9</v>
      </c>
      <c r="J5" s="10">
        <v>3330</v>
      </c>
      <c r="K5" s="11">
        <v>8</v>
      </c>
      <c r="L5" s="13" t="s">
        <v>20</v>
      </c>
      <c r="M5" s="10">
        <v>0</v>
      </c>
      <c r="N5" s="11"/>
      <c r="O5" s="10"/>
      <c r="P5" s="11">
        <v>12</v>
      </c>
      <c r="Q5" s="19">
        <f t="shared" ref="Q5:Q14" si="0">SUM(C5,H5,M5)</f>
        <v>10</v>
      </c>
      <c r="R5" s="29">
        <f t="shared" ref="R5:R15" si="1">SUM(Q5)-14</f>
        <v>-4</v>
      </c>
      <c r="S5" s="31"/>
    </row>
    <row r="6" spans="1:19" s="4" customFormat="1" ht="11.25" customHeight="1">
      <c r="A6" s="21">
        <v>3</v>
      </c>
      <c r="B6" s="23" t="s">
        <v>37</v>
      </c>
      <c r="C6" s="10">
        <v>16</v>
      </c>
      <c r="D6" s="11">
        <v>40.799999999999997</v>
      </c>
      <c r="E6" s="10">
        <v>17800</v>
      </c>
      <c r="F6" s="11">
        <v>3</v>
      </c>
      <c r="G6" s="13" t="s">
        <v>47</v>
      </c>
      <c r="H6" s="10">
        <v>9</v>
      </c>
      <c r="I6" s="11">
        <v>50.3</v>
      </c>
      <c r="J6" s="10">
        <v>10710</v>
      </c>
      <c r="K6" s="11">
        <v>1</v>
      </c>
      <c r="L6" s="12" t="s">
        <v>30</v>
      </c>
      <c r="M6" s="10">
        <v>0</v>
      </c>
      <c r="N6" s="11"/>
      <c r="O6" s="10"/>
      <c r="P6" s="11">
        <v>12</v>
      </c>
      <c r="Q6" s="19">
        <f t="shared" si="0"/>
        <v>25</v>
      </c>
      <c r="R6" s="29">
        <f t="shared" si="1"/>
        <v>11</v>
      </c>
      <c r="S6" s="31"/>
    </row>
    <row r="7" spans="1:19" s="4" customFormat="1" ht="11.25" customHeight="1">
      <c r="A7" s="21">
        <v>4</v>
      </c>
      <c r="B7" s="24" t="s">
        <v>41</v>
      </c>
      <c r="C7" s="10">
        <v>3</v>
      </c>
      <c r="D7" s="11">
        <v>46.4</v>
      </c>
      <c r="E7" s="10">
        <v>3870</v>
      </c>
      <c r="F7" s="11">
        <v>8</v>
      </c>
      <c r="G7" s="12" t="s">
        <v>45</v>
      </c>
      <c r="H7" s="10">
        <v>6</v>
      </c>
      <c r="I7" s="11">
        <v>38.299999999999997</v>
      </c>
      <c r="J7" s="10">
        <v>6960</v>
      </c>
      <c r="K7" s="11">
        <v>3</v>
      </c>
      <c r="L7" s="12" t="s">
        <v>25</v>
      </c>
      <c r="M7" s="10">
        <v>1</v>
      </c>
      <c r="N7" s="11">
        <v>52.4</v>
      </c>
      <c r="O7" s="10">
        <v>1690</v>
      </c>
      <c r="P7" s="11">
        <v>8</v>
      </c>
      <c r="Q7" s="19">
        <f t="shared" si="0"/>
        <v>10</v>
      </c>
      <c r="R7" s="29">
        <f t="shared" si="1"/>
        <v>-4</v>
      </c>
      <c r="S7" s="31"/>
    </row>
    <row r="8" spans="1:19" s="4" customFormat="1" ht="11.25" customHeight="1">
      <c r="A8" s="21">
        <v>5</v>
      </c>
      <c r="B8" s="23" t="s">
        <v>36</v>
      </c>
      <c r="C8" s="10">
        <v>16</v>
      </c>
      <c r="D8" s="11">
        <v>38.5</v>
      </c>
      <c r="E8" s="10">
        <v>18400</v>
      </c>
      <c r="F8" s="11">
        <v>1</v>
      </c>
      <c r="G8" s="13" t="s">
        <v>46</v>
      </c>
      <c r="H8" s="10">
        <v>4</v>
      </c>
      <c r="I8" s="11">
        <v>39.4</v>
      </c>
      <c r="J8" s="10">
        <v>4690</v>
      </c>
      <c r="K8" s="11">
        <v>6</v>
      </c>
      <c r="L8" s="12" t="s">
        <v>19</v>
      </c>
      <c r="M8" s="10">
        <v>2</v>
      </c>
      <c r="N8" s="11">
        <v>33.9</v>
      </c>
      <c r="O8" s="10">
        <v>2150</v>
      </c>
      <c r="P8" s="11">
        <v>7</v>
      </c>
      <c r="Q8" s="19">
        <f t="shared" si="0"/>
        <v>22</v>
      </c>
      <c r="R8" s="29">
        <f t="shared" si="1"/>
        <v>8</v>
      </c>
      <c r="S8" s="31"/>
    </row>
    <row r="9" spans="1:19" s="4" customFormat="1" ht="11.25" customHeight="1">
      <c r="A9" s="21">
        <v>6</v>
      </c>
      <c r="B9" s="23" t="s">
        <v>32</v>
      </c>
      <c r="C9" s="10">
        <v>2</v>
      </c>
      <c r="D9" s="11">
        <v>39.1</v>
      </c>
      <c r="E9" s="10">
        <v>2570</v>
      </c>
      <c r="F9" s="11">
        <v>10</v>
      </c>
      <c r="G9" s="12" t="s">
        <v>48</v>
      </c>
      <c r="H9" s="10">
        <v>0</v>
      </c>
      <c r="I9" s="11"/>
      <c r="J9" s="10"/>
      <c r="K9" s="11">
        <v>12</v>
      </c>
      <c r="L9" s="12" t="s">
        <v>29</v>
      </c>
      <c r="M9" s="10">
        <v>3</v>
      </c>
      <c r="N9" s="11">
        <v>39.5</v>
      </c>
      <c r="O9" s="10">
        <v>3690</v>
      </c>
      <c r="P9" s="11">
        <v>2</v>
      </c>
      <c r="Q9" s="19">
        <f t="shared" si="0"/>
        <v>5</v>
      </c>
      <c r="R9" s="29">
        <f t="shared" si="1"/>
        <v>-9</v>
      </c>
      <c r="S9" s="32"/>
    </row>
    <row r="10" spans="1:19" s="4" customFormat="1" ht="11.25" customHeight="1">
      <c r="A10" s="21">
        <v>7</v>
      </c>
      <c r="B10" s="23" t="s">
        <v>39</v>
      </c>
      <c r="C10" s="10">
        <v>8</v>
      </c>
      <c r="D10" s="11">
        <v>45.1</v>
      </c>
      <c r="E10" s="10">
        <v>9860</v>
      </c>
      <c r="F10" s="11">
        <v>5</v>
      </c>
      <c r="G10" s="13" t="s">
        <v>51</v>
      </c>
      <c r="H10" s="10">
        <v>8</v>
      </c>
      <c r="I10" s="11">
        <v>41.4</v>
      </c>
      <c r="J10" s="10">
        <v>9170</v>
      </c>
      <c r="K10" s="11">
        <v>2</v>
      </c>
      <c r="L10" s="13" t="s">
        <v>28</v>
      </c>
      <c r="M10" s="10">
        <v>9</v>
      </c>
      <c r="N10" s="11">
        <v>39</v>
      </c>
      <c r="O10" s="10">
        <v>10320</v>
      </c>
      <c r="P10" s="11">
        <v>1</v>
      </c>
      <c r="Q10" s="19">
        <f t="shared" si="0"/>
        <v>25</v>
      </c>
      <c r="R10" s="29">
        <f t="shared" si="1"/>
        <v>11</v>
      </c>
      <c r="S10" s="30">
        <f>SUM(Q10:Q15,Q13)</f>
        <v>78</v>
      </c>
    </row>
    <row r="11" spans="1:19" s="4" customFormat="1" ht="11.25" customHeight="1">
      <c r="A11" s="21">
        <v>8</v>
      </c>
      <c r="B11" s="23" t="s">
        <v>38</v>
      </c>
      <c r="C11" s="10">
        <v>2</v>
      </c>
      <c r="D11" s="11">
        <v>46</v>
      </c>
      <c r="E11" s="10">
        <v>2720</v>
      </c>
      <c r="F11" s="11">
        <v>9</v>
      </c>
      <c r="G11" s="12" t="s">
        <v>42</v>
      </c>
      <c r="H11" s="10">
        <v>0</v>
      </c>
      <c r="I11" s="11"/>
      <c r="J11" s="10"/>
      <c r="K11" s="11">
        <v>12</v>
      </c>
      <c r="L11" s="13" t="s">
        <v>26</v>
      </c>
      <c r="M11" s="10">
        <v>1</v>
      </c>
      <c r="N11" s="11">
        <v>32.299999999999997</v>
      </c>
      <c r="O11" s="10">
        <v>1090</v>
      </c>
      <c r="P11" s="11">
        <v>10</v>
      </c>
      <c r="Q11" s="19">
        <f t="shared" si="0"/>
        <v>3</v>
      </c>
      <c r="R11" s="29">
        <f t="shared" si="1"/>
        <v>-11</v>
      </c>
      <c r="S11" s="31"/>
    </row>
    <row r="12" spans="1:19" s="4" customFormat="1" ht="11.25" customHeight="1">
      <c r="A12" s="21">
        <v>9</v>
      </c>
      <c r="B12" s="23" t="s">
        <v>31</v>
      </c>
      <c r="C12" s="10">
        <v>1</v>
      </c>
      <c r="D12" s="11">
        <v>32.1</v>
      </c>
      <c r="E12" s="10">
        <v>1090</v>
      </c>
      <c r="F12" s="11">
        <v>11</v>
      </c>
      <c r="G12" s="12" t="s">
        <v>49</v>
      </c>
      <c r="H12" s="10">
        <v>4</v>
      </c>
      <c r="I12" s="11">
        <v>48.2</v>
      </c>
      <c r="J12" s="10">
        <v>5140</v>
      </c>
      <c r="K12" s="11">
        <v>5</v>
      </c>
      <c r="L12" s="12" t="s">
        <v>24</v>
      </c>
      <c r="M12" s="10">
        <v>3</v>
      </c>
      <c r="N12" s="11">
        <v>35.1</v>
      </c>
      <c r="O12" s="10">
        <v>3270</v>
      </c>
      <c r="P12" s="11">
        <v>3</v>
      </c>
      <c r="Q12" s="19">
        <f t="shared" si="0"/>
        <v>8</v>
      </c>
      <c r="R12" s="29">
        <f t="shared" si="1"/>
        <v>-6</v>
      </c>
      <c r="S12" s="31"/>
    </row>
    <row r="13" spans="1:19" s="4" customFormat="1" ht="11.25" customHeight="1">
      <c r="A13" s="21">
        <v>10</v>
      </c>
      <c r="B13" s="23" t="s">
        <v>33</v>
      </c>
      <c r="C13" s="10">
        <v>5</v>
      </c>
      <c r="D13" s="11">
        <v>35.5</v>
      </c>
      <c r="E13" s="10">
        <v>5360</v>
      </c>
      <c r="F13" s="11">
        <v>7</v>
      </c>
      <c r="G13" s="12" t="s">
        <v>52</v>
      </c>
      <c r="H13" s="10">
        <v>0</v>
      </c>
      <c r="I13" s="11"/>
      <c r="J13" s="10"/>
      <c r="K13" s="11">
        <v>12</v>
      </c>
      <c r="L13" s="13" t="s">
        <v>22</v>
      </c>
      <c r="M13" s="10">
        <v>3</v>
      </c>
      <c r="N13" s="11">
        <v>34.6</v>
      </c>
      <c r="O13" s="10">
        <v>3270</v>
      </c>
      <c r="P13" s="11">
        <v>4</v>
      </c>
      <c r="Q13" s="19">
        <f t="shared" si="0"/>
        <v>8</v>
      </c>
      <c r="R13" s="29">
        <f t="shared" si="1"/>
        <v>-6</v>
      </c>
      <c r="S13" s="31"/>
    </row>
    <row r="14" spans="1:19" s="4" customFormat="1" ht="11.25" customHeight="1">
      <c r="A14" s="21">
        <v>11</v>
      </c>
      <c r="B14" s="23" t="s">
        <v>34</v>
      </c>
      <c r="C14" s="10">
        <v>15</v>
      </c>
      <c r="D14" s="11">
        <v>35.5</v>
      </c>
      <c r="E14" s="10">
        <v>16710</v>
      </c>
      <c r="F14" s="11">
        <v>4</v>
      </c>
      <c r="G14" s="13" t="s">
        <v>43</v>
      </c>
      <c r="H14" s="10">
        <v>5</v>
      </c>
      <c r="I14" s="11">
        <v>34.799999999999997</v>
      </c>
      <c r="J14" s="10">
        <v>5600</v>
      </c>
      <c r="K14" s="11">
        <v>4</v>
      </c>
      <c r="L14" s="12" t="s">
        <v>21</v>
      </c>
      <c r="M14" s="10">
        <v>2</v>
      </c>
      <c r="N14" s="11">
        <v>35.1</v>
      </c>
      <c r="O14" s="10">
        <v>2210</v>
      </c>
      <c r="P14" s="11">
        <v>6</v>
      </c>
      <c r="Q14" s="19">
        <f t="shared" si="0"/>
        <v>22</v>
      </c>
      <c r="R14" s="29">
        <f t="shared" si="1"/>
        <v>8</v>
      </c>
      <c r="S14" s="31"/>
    </row>
    <row r="15" spans="1:19" s="4" customFormat="1" ht="11.25" customHeight="1">
      <c r="A15" s="22">
        <v>12</v>
      </c>
      <c r="B15" s="9"/>
      <c r="C15" s="10"/>
      <c r="D15" s="11"/>
      <c r="E15" s="10"/>
      <c r="F15" s="11"/>
      <c r="G15" s="12" t="s">
        <v>53</v>
      </c>
      <c r="H15" s="10">
        <v>2</v>
      </c>
      <c r="I15" s="11">
        <v>31.8</v>
      </c>
      <c r="J15" s="10">
        <v>2120</v>
      </c>
      <c r="K15" s="11">
        <v>9</v>
      </c>
      <c r="L15" s="12" t="s">
        <v>27</v>
      </c>
      <c r="M15" s="10">
        <v>2</v>
      </c>
      <c r="N15" s="11">
        <v>47.3</v>
      </c>
      <c r="O15" s="10">
        <v>2750</v>
      </c>
      <c r="P15" s="11">
        <v>5</v>
      </c>
      <c r="Q15" s="19">
        <f>SUM(C15,H15,M15)</f>
        <v>4</v>
      </c>
      <c r="R15" s="29">
        <f t="shared" si="1"/>
        <v>-10</v>
      </c>
      <c r="S15" s="32"/>
    </row>
    <row r="16" spans="1:19" s="4" customFormat="1" ht="11.25" customHeight="1">
      <c r="A16" s="6" t="s">
        <v>14</v>
      </c>
      <c r="B16" s="34" t="s">
        <v>7</v>
      </c>
      <c r="C16" s="34"/>
      <c r="D16" s="34"/>
      <c r="E16" s="34"/>
      <c r="F16" s="34"/>
      <c r="G16" s="34" t="s">
        <v>10</v>
      </c>
      <c r="H16" s="34"/>
      <c r="I16" s="34"/>
      <c r="J16" s="34"/>
      <c r="K16" s="34"/>
      <c r="L16" s="34" t="s">
        <v>9</v>
      </c>
      <c r="M16" s="34"/>
      <c r="N16" s="34"/>
      <c r="O16" s="34"/>
      <c r="P16" s="34"/>
      <c r="Q16" s="35">
        <f>SUM(Q4:Q15)</f>
        <v>163</v>
      </c>
      <c r="R16" s="26" t="s">
        <v>56</v>
      </c>
    </row>
    <row r="17" spans="1:18" s="4" customFormat="1" ht="11.25" customHeight="1">
      <c r="A17" s="7" t="s">
        <v>15</v>
      </c>
      <c r="B17" s="34" t="s">
        <v>8</v>
      </c>
      <c r="C17" s="34"/>
      <c r="D17" s="34"/>
      <c r="E17" s="34"/>
      <c r="F17" s="34"/>
      <c r="G17" s="34" t="s">
        <v>8</v>
      </c>
      <c r="H17" s="34"/>
      <c r="I17" s="34"/>
      <c r="J17" s="34"/>
      <c r="K17" s="34"/>
      <c r="L17" s="34" t="s">
        <v>8</v>
      </c>
      <c r="M17" s="34"/>
      <c r="N17" s="34"/>
      <c r="O17" s="34"/>
      <c r="P17" s="34"/>
      <c r="Q17" s="36"/>
      <c r="R17" s="27" t="s">
        <v>17</v>
      </c>
    </row>
    <row r="18" spans="1:18" s="4" customFormat="1" ht="11.25" customHeight="1">
      <c r="A18" s="8" t="s">
        <v>16</v>
      </c>
      <c r="B18" s="37">
        <f>SUM(C4:C15)</f>
        <v>91</v>
      </c>
      <c r="C18" s="37"/>
      <c r="D18" s="37"/>
      <c r="E18" s="37"/>
      <c r="F18" s="37"/>
      <c r="G18" s="37">
        <f>SUM(H4:H15)</f>
        <v>45</v>
      </c>
      <c r="H18" s="37"/>
      <c r="I18" s="37"/>
      <c r="J18" s="37"/>
      <c r="K18" s="37"/>
      <c r="L18" s="37">
        <f>SUM(M4:M15)</f>
        <v>27</v>
      </c>
      <c r="M18" s="37"/>
      <c r="N18" s="37"/>
      <c r="O18" s="37"/>
      <c r="P18" s="37"/>
      <c r="Q18" s="36"/>
      <c r="R18" s="28">
        <f>SUM(Q4:Q15)/12</f>
        <v>13.583333333333334</v>
      </c>
    </row>
  </sheetData>
  <mergeCells count="16">
    <mergeCell ref="S4:S9"/>
    <mergeCell ref="S10:S15"/>
    <mergeCell ref="A1:R1"/>
    <mergeCell ref="B16:F16"/>
    <mergeCell ref="Q16:Q18"/>
    <mergeCell ref="B18:F18"/>
    <mergeCell ref="B17:F17"/>
    <mergeCell ref="G2:K2"/>
    <mergeCell ref="L2:P2"/>
    <mergeCell ref="B2:F2"/>
    <mergeCell ref="G16:K16"/>
    <mergeCell ref="G17:K17"/>
    <mergeCell ref="G18:K18"/>
    <mergeCell ref="L16:P16"/>
    <mergeCell ref="L17:P17"/>
    <mergeCell ref="L18:P18"/>
  </mergeCells>
  <phoneticPr fontId="0" type="noConversion"/>
  <pageMargins left="0.37" right="0.11811023622047245" top="0.67" bottom="0.11811023622047245" header="0.23622047244094491" footer="0.1574803149606299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Urszula</cp:lastModifiedBy>
  <cp:lastPrinted>2014-11-22T22:41:14Z</cp:lastPrinted>
  <dcterms:created xsi:type="dcterms:W3CDTF">2003-06-13T07:01:41Z</dcterms:created>
  <dcterms:modified xsi:type="dcterms:W3CDTF">2021-06-09T20:04:19Z</dcterms:modified>
</cp:coreProperties>
</file>