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9-Eliminacje\Eliminacje 2021\Puchar Raby 2021\"/>
    </mc:Choice>
  </mc:AlternateContent>
  <xr:revisionPtr revIDLastSave="0" documentId="13_ncr:1_{9D001BB7-D3D7-4F60-916C-CF65464DE8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8" i="1" l="1"/>
  <c r="H48" i="1"/>
  <c r="O46" i="1"/>
  <c r="H46" i="1"/>
  <c r="O44" i="1"/>
  <c r="H44" i="1"/>
  <c r="O42" i="1"/>
  <c r="H42" i="1"/>
  <c r="O40" i="1"/>
  <c r="H40" i="1"/>
  <c r="O30" i="1"/>
  <c r="H30" i="1"/>
  <c r="O28" i="1"/>
  <c r="H28" i="1"/>
  <c r="O26" i="1"/>
  <c r="H26" i="1"/>
  <c r="O24" i="1"/>
  <c r="H24" i="1"/>
  <c r="O22" i="1"/>
  <c r="H22" i="1"/>
  <c r="O53" i="1" l="1"/>
  <c r="O35" i="1"/>
  <c r="H53" i="1"/>
  <c r="H35" i="1"/>
  <c r="P42" i="1"/>
  <c r="Q42" i="1" s="1"/>
  <c r="P46" i="1"/>
  <c r="Q46" i="1" s="1"/>
  <c r="P40" i="1"/>
  <c r="P48" i="1"/>
  <c r="P44" i="1"/>
  <c r="Q44" i="1" s="1"/>
  <c r="B52" i="1"/>
  <c r="I52" i="1"/>
  <c r="P24" i="1"/>
  <c r="Q24" i="1" s="1"/>
  <c r="P28" i="1"/>
  <c r="Q28" i="1" s="1"/>
  <c r="P26" i="1"/>
  <c r="Q26" i="1" s="1"/>
  <c r="P30" i="1"/>
  <c r="Q30" i="1" s="1"/>
  <c r="P22" i="1"/>
  <c r="Q22" i="1" s="1"/>
  <c r="I34" i="1"/>
  <c r="B34" i="1"/>
  <c r="O12" i="1"/>
  <c r="O10" i="1"/>
  <c r="O8" i="1"/>
  <c r="O6" i="1"/>
  <c r="O4" i="1"/>
  <c r="H4" i="1"/>
  <c r="H6" i="1"/>
  <c r="H8" i="1"/>
  <c r="H10" i="1"/>
  <c r="H12" i="1"/>
  <c r="Q40" i="1" l="1"/>
  <c r="Q52" i="1"/>
  <c r="O17" i="1"/>
  <c r="Q48" i="1"/>
  <c r="Q34" i="1"/>
  <c r="B16" i="1"/>
  <c r="H17" i="1"/>
  <c r="P52" i="1"/>
  <c r="P8" i="1"/>
  <c r="Q8" i="1" s="1"/>
  <c r="P34" i="1"/>
  <c r="P4" i="1"/>
  <c r="Q4" i="1" s="1"/>
  <c r="P12" i="1"/>
  <c r="Q12" i="1" s="1"/>
  <c r="P6" i="1"/>
  <c r="Q6" i="1" s="1"/>
  <c r="P10" i="1"/>
  <c r="Q10" i="1" s="1"/>
  <c r="I16" i="1"/>
  <c r="P16" i="1" l="1"/>
  <c r="Q16" i="1"/>
</calcChain>
</file>

<file path=xl/sharedStrings.xml><?xml version="1.0" encoding="utf-8"?>
<sst xmlns="http://schemas.openxmlformats.org/spreadsheetml/2006/main" count="201" uniqueCount="89">
  <si>
    <t>RAZEM   tura 1</t>
  </si>
  <si>
    <t>RAZEM  tura 2</t>
  </si>
  <si>
    <t>Ryby</t>
  </si>
  <si>
    <t>Średnia ilość ryb na stanowisku</t>
  </si>
  <si>
    <t>Nr</t>
  </si>
  <si>
    <t>N-R</t>
  </si>
  <si>
    <t>Pkt</t>
  </si>
  <si>
    <t>Ryb</t>
  </si>
  <si>
    <t>GP</t>
  </si>
  <si>
    <t>Opis stanowisk:</t>
  </si>
  <si>
    <t>Zawodnik</t>
  </si>
  <si>
    <t>stan.</t>
  </si>
  <si>
    <t>Lp.</t>
  </si>
  <si>
    <t>Razem</t>
  </si>
  <si>
    <t>ryby</t>
  </si>
  <si>
    <t>na stan.</t>
  </si>
  <si>
    <t>STATUS</t>
  </si>
  <si>
    <t>STANOWISKA</t>
  </si>
  <si>
    <t>sektor A</t>
  </si>
  <si>
    <t>Średnia ryb</t>
  </si>
  <si>
    <t>rzeka</t>
  </si>
  <si>
    <t>sektor B</t>
  </si>
  <si>
    <t>Raba</t>
  </si>
  <si>
    <t>sektor C</t>
  </si>
  <si>
    <t>most w Dobczycach</t>
  </si>
  <si>
    <t>druty wysokiego napięcia poniżej mostu,</t>
  </si>
  <si>
    <t>wylot kanału</t>
  </si>
  <si>
    <t>początek ogródków działkowych,</t>
  </si>
  <si>
    <t>rura spustowa po prawej stronie</t>
  </si>
  <si>
    <t>nowy most w Dobczycach</t>
  </si>
  <si>
    <t>(dojazd do żwirowni po prawej stronie rzeki)</t>
  </si>
  <si>
    <t>(dojazd od boiska)</t>
  </si>
  <si>
    <t>prawa strona pastwiska w Fałkowicach</t>
  </si>
  <si>
    <t>koniec opaski, prawa strona wstążka na drzewie</t>
  </si>
  <si>
    <t>i numer na ostatnim kamieniu opaski</t>
  </si>
  <si>
    <t>400 m powyżej młyna, numer na środku opaski</t>
  </si>
  <si>
    <t>początek lewej opaski (wejście przy bramie oczyszczalni)</t>
  </si>
  <si>
    <t>Puchar Raby 2021 (12-13 czerwiec) - sektor A - rzeka Raba  (od mostu w Dobczycach do Niezdowa)</t>
  </si>
  <si>
    <t>Tura 1 (sobota 6.30-10.00)</t>
  </si>
  <si>
    <t>Tura 2 niedziela (6.30-10.00)</t>
  </si>
  <si>
    <t>koniec stanowiska i sektora: połowa płani przy prawej opasce</t>
  </si>
  <si>
    <t>początek prądów poniżej potoku z Dziekanowic (po lewej stronie)</t>
  </si>
  <si>
    <t>100 m poniżej zakrętu rzeki przy boisku w Winiarach</t>
  </si>
  <si>
    <t>250 m poniżej linii wysokiego napięcia,</t>
  </si>
  <si>
    <t>100 m nad ujściem potoku z Winiar</t>
  </si>
  <si>
    <t>Winiary-początek wlewu na zakręcie (dojazd od sołtysa)</t>
  </si>
  <si>
    <t>do środka prądów poniżej wyschniętego potoku (końcówki plaży)</t>
  </si>
  <si>
    <t>300 m poniżej drutów wysokiego napięcia, końcówka plaży</t>
  </si>
  <si>
    <t>numer na dębie na prawym brzegu</t>
  </si>
  <si>
    <t>początek prawej opaski,</t>
  </si>
  <si>
    <t>koniec stanowiska i sektora: koniec płani przy lewej opasce</t>
  </si>
  <si>
    <t>200 m powyżej końca opaski</t>
  </si>
  <si>
    <t>numer na kamieniach z lewej strony, szarfa z prawej strony</t>
  </si>
  <si>
    <t>szarfy z lewej strony na wprost wjazdu od tui</t>
  </si>
  <si>
    <t>koniec opaski po lewej stronie, numer na topoli na lewym brzegu</t>
  </si>
  <si>
    <t>szarfy na prawym brzegu</t>
  </si>
  <si>
    <t>koniec stanowiska i sektora: koniec prawej opaski przy "Grosiku"</t>
  </si>
  <si>
    <t>Puchar Raby 2021 (12-13 czerwiec) - sektor B - rzeka Raba  (od wylotu potoku z Dziekanowic do Winiar)</t>
  </si>
  <si>
    <t>Puchar Raby 2021 (12-13 czerwiec) - sektor C - rzeka Raba  (od Fałkowic do Gdowa)</t>
  </si>
  <si>
    <t>Telesz Wojciech</t>
  </si>
  <si>
    <t>Żurowski Przemysław</t>
  </si>
  <si>
    <t>Zyffert Marcin</t>
  </si>
  <si>
    <t>Gagatek Sławomir</t>
  </si>
  <si>
    <t>Padacz Łukasz</t>
  </si>
  <si>
    <t>Zawisza Paweł</t>
  </si>
  <si>
    <t>Pielka Ryszard</t>
  </si>
  <si>
    <t>Witkowski Dawid</t>
  </si>
  <si>
    <t>Kasprzak Daniel</t>
  </si>
  <si>
    <t>Smagoń Andrzej</t>
  </si>
  <si>
    <t>Marcinów Grzegorz</t>
  </si>
  <si>
    <t>Ciszewski Jarosław</t>
  </si>
  <si>
    <t>Elżbieciak Jerzy</t>
  </si>
  <si>
    <t>Jop Sebastian</t>
  </si>
  <si>
    <t>Cuber Marian</t>
  </si>
  <si>
    <t>Wilczyński Paweł</t>
  </si>
  <si>
    <t>Raczyński Piotr</t>
  </si>
  <si>
    <t>Pawłowski Rafał JR</t>
  </si>
  <si>
    <t>Radosz Kamil</t>
  </si>
  <si>
    <t>Bednarz Bartłomiej</t>
  </si>
  <si>
    <t>Frąckowiak Grzegorz</t>
  </si>
  <si>
    <t>Zawada Andrzej</t>
  </si>
  <si>
    <t>Kulig Grzegorz</t>
  </si>
  <si>
    <t>Haszczyc Michał</t>
  </si>
  <si>
    <t>Klimczak Rafał</t>
  </si>
  <si>
    <t>Popkiewicz  Mariusz</t>
  </si>
  <si>
    <t>Majer Włodzimierz</t>
  </si>
  <si>
    <t>Gajda Paweł</t>
  </si>
  <si>
    <t>Obłoza Arkadiusz</t>
  </si>
  <si>
    <t>wakat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</si>
</sst>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b/>
      <sz val="7"/>
      <name val="Arial CE"/>
      <charset val="238"/>
    </font>
    <font>
      <sz val="7"/>
      <name val="Arial CE"/>
      <charset val="238"/>
    </font>
    <font>
      <sz val="11"/>
      <color theme="1"/>
      <name val="Czcionka tekstu podstawowego"/>
      <family val="2"/>
      <charset val="238"/>
    </font>
    <font>
      <b/>
      <sz val="10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9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22"/>
      </patternFill>
    </fill>
    <fill>
      <patternFill patternType="solid">
        <fgColor rgb="FF00B0F0"/>
        <bgColor indexed="51"/>
      </patternFill>
    </fill>
    <fill>
      <patternFill patternType="solid">
        <fgColor rgb="FF00B0F0"/>
        <bgColor indexed="35"/>
      </patternFill>
    </fill>
    <fill>
      <patternFill patternType="solid">
        <fgColor rgb="FF92D050"/>
        <b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1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horizontal="center" vertical="center"/>
    </xf>
    <xf numFmtId="164" fontId="4" fillId="5" borderId="1" xfId="1" applyNumberFormat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/>
    </xf>
    <xf numFmtId="164" fontId="4" fillId="6" borderId="1" xfId="1" applyNumberFormat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1" fontId="3" fillId="3" borderId="6" xfId="0" applyNumberFormat="1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D320"/>
      <rgbColor rgb="00FFB515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3"/>
  <sheetViews>
    <sheetView tabSelected="1" zoomScaleNormal="100" workbookViewId="0">
      <selection sqref="A1:S1"/>
    </sheetView>
  </sheetViews>
  <sheetFormatPr defaultColWidth="9.109375" defaultRowHeight="9.6"/>
  <cols>
    <col min="1" max="1" width="6.5546875" style="1" customWidth="1"/>
    <col min="2" max="2" width="2.88671875" style="2" bestFit="1" customWidth="1"/>
    <col min="3" max="3" width="14.109375" style="1" bestFit="1" customWidth="1"/>
    <col min="4" max="5" width="3.5546875" style="2" bestFit="1" customWidth="1"/>
    <col min="6" max="6" width="4.5546875" style="2" bestFit="1" customWidth="1"/>
    <col min="7" max="8" width="3.5546875" style="2" bestFit="1" customWidth="1"/>
    <col min="9" max="9" width="2.88671875" style="2" bestFit="1" customWidth="1"/>
    <col min="10" max="10" width="14.109375" style="1" bestFit="1" customWidth="1"/>
    <col min="11" max="12" width="3.5546875" style="2" bestFit="1" customWidth="1"/>
    <col min="13" max="13" width="4.6640625" style="2" bestFit="1" customWidth="1"/>
    <col min="14" max="15" width="3.5546875" style="2" bestFit="1" customWidth="1"/>
    <col min="16" max="16" width="5.33203125" style="2" bestFit="1" customWidth="1"/>
    <col min="17" max="17" width="9.6640625" style="2" bestFit="1" customWidth="1"/>
    <col min="18" max="18" width="7.109375" style="1" customWidth="1"/>
    <col min="19" max="19" width="34.109375" style="1" customWidth="1"/>
    <col min="20" max="20" width="45.6640625" style="1" bestFit="1" customWidth="1"/>
    <col min="21" max="21" width="7.109375" style="1" customWidth="1"/>
    <col min="22" max="16384" width="9.109375" style="1"/>
  </cols>
  <sheetData>
    <row r="1" spans="1:19" ht="13.2">
      <c r="A1" s="58" t="s">
        <v>37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60"/>
    </row>
    <row r="2" spans="1:19" ht="10.35" customHeight="1">
      <c r="A2" s="14" t="s">
        <v>4</v>
      </c>
      <c r="B2" s="35" t="s">
        <v>38</v>
      </c>
      <c r="C2" s="35"/>
      <c r="D2" s="35"/>
      <c r="E2" s="35"/>
      <c r="F2" s="35"/>
      <c r="G2" s="35"/>
      <c r="H2" s="35"/>
      <c r="I2" s="35" t="s">
        <v>39</v>
      </c>
      <c r="J2" s="35"/>
      <c r="K2" s="35"/>
      <c r="L2" s="35"/>
      <c r="M2" s="35"/>
      <c r="N2" s="35"/>
      <c r="O2" s="35"/>
      <c r="P2" s="14" t="s">
        <v>13</v>
      </c>
      <c r="Q2" s="22" t="s">
        <v>16</v>
      </c>
      <c r="R2" s="35" t="s">
        <v>9</v>
      </c>
      <c r="S2" s="35"/>
    </row>
    <row r="3" spans="1:19" ht="10.35" customHeight="1">
      <c r="A3" s="15" t="s">
        <v>11</v>
      </c>
      <c r="B3" s="14" t="s">
        <v>12</v>
      </c>
      <c r="C3" s="14" t="s">
        <v>10</v>
      </c>
      <c r="D3" s="14" t="s">
        <v>7</v>
      </c>
      <c r="E3" s="14" t="s">
        <v>5</v>
      </c>
      <c r="F3" s="14" t="s">
        <v>6</v>
      </c>
      <c r="G3" s="14" t="s">
        <v>8</v>
      </c>
      <c r="H3" s="14" t="s">
        <v>7</v>
      </c>
      <c r="I3" s="14" t="s">
        <v>12</v>
      </c>
      <c r="J3" s="14" t="s">
        <v>10</v>
      </c>
      <c r="K3" s="14" t="s">
        <v>7</v>
      </c>
      <c r="L3" s="14" t="s">
        <v>5</v>
      </c>
      <c r="M3" s="14" t="s">
        <v>6</v>
      </c>
      <c r="N3" s="14" t="s">
        <v>8</v>
      </c>
      <c r="O3" s="14" t="s">
        <v>7</v>
      </c>
      <c r="P3" s="14" t="s">
        <v>7</v>
      </c>
      <c r="Q3" s="23" t="s">
        <v>17</v>
      </c>
      <c r="R3" s="35"/>
      <c r="S3" s="35"/>
    </row>
    <row r="4" spans="1:19" ht="11.1" customHeight="1">
      <c r="A4" s="36">
        <v>1</v>
      </c>
      <c r="B4" s="4">
        <v>1</v>
      </c>
      <c r="C4" s="5" t="s">
        <v>59</v>
      </c>
      <c r="D4" s="6">
        <v>3</v>
      </c>
      <c r="E4" s="7">
        <v>28.2</v>
      </c>
      <c r="F4" s="8">
        <v>2790</v>
      </c>
      <c r="G4" s="7">
        <v>7</v>
      </c>
      <c r="H4" s="37">
        <f>SUM(D4,D5)</f>
        <v>11</v>
      </c>
      <c r="I4" s="4">
        <v>1</v>
      </c>
      <c r="J4" s="5" t="s">
        <v>69</v>
      </c>
      <c r="K4" s="6">
        <v>5</v>
      </c>
      <c r="L4" s="7">
        <v>31.5</v>
      </c>
      <c r="M4" s="8">
        <v>4970</v>
      </c>
      <c r="N4" s="7">
        <v>5</v>
      </c>
      <c r="O4" s="37">
        <f>SUM(K4,K5)</f>
        <v>9</v>
      </c>
      <c r="P4" s="37">
        <f>SUM(H4,O4)</f>
        <v>20</v>
      </c>
      <c r="Q4" s="36">
        <f>SUM(P4)-20</f>
        <v>0</v>
      </c>
      <c r="R4" s="56" t="s">
        <v>24</v>
      </c>
      <c r="S4" s="56"/>
    </row>
    <row r="5" spans="1:19" ht="11.1" customHeight="1">
      <c r="A5" s="36"/>
      <c r="B5" s="4">
        <v>2</v>
      </c>
      <c r="C5" s="5" t="s">
        <v>60</v>
      </c>
      <c r="D5" s="6">
        <v>8</v>
      </c>
      <c r="E5" s="7">
        <v>61.5</v>
      </c>
      <c r="F5" s="8">
        <v>9380</v>
      </c>
      <c r="G5" s="7">
        <v>3</v>
      </c>
      <c r="H5" s="37"/>
      <c r="I5" s="4">
        <v>2</v>
      </c>
      <c r="J5" s="5" t="s">
        <v>70</v>
      </c>
      <c r="K5" s="6">
        <v>4</v>
      </c>
      <c r="L5" s="7">
        <v>55</v>
      </c>
      <c r="M5" s="8">
        <v>4570</v>
      </c>
      <c r="N5" s="7">
        <v>6</v>
      </c>
      <c r="O5" s="37"/>
      <c r="P5" s="37"/>
      <c r="Q5" s="36"/>
      <c r="R5" s="56"/>
      <c r="S5" s="56"/>
    </row>
    <row r="6" spans="1:19" ht="11.1" customHeight="1">
      <c r="A6" s="30">
        <v>2</v>
      </c>
      <c r="B6" s="10">
        <v>3</v>
      </c>
      <c r="C6" s="9" t="s">
        <v>61</v>
      </c>
      <c r="D6" s="11">
        <v>3</v>
      </c>
      <c r="E6" s="12">
        <v>46.5</v>
      </c>
      <c r="F6" s="13">
        <v>3930</v>
      </c>
      <c r="G6" s="12">
        <v>6</v>
      </c>
      <c r="H6" s="53">
        <f>SUM(D6,D7)</f>
        <v>5</v>
      </c>
      <c r="I6" s="10">
        <v>3</v>
      </c>
      <c r="J6" s="9" t="s">
        <v>71</v>
      </c>
      <c r="K6" s="11">
        <v>1</v>
      </c>
      <c r="L6" s="12">
        <v>46.7</v>
      </c>
      <c r="M6" s="13">
        <v>1510</v>
      </c>
      <c r="N6" s="12">
        <v>10</v>
      </c>
      <c r="O6" s="53">
        <f>SUM(K6,K7)</f>
        <v>3</v>
      </c>
      <c r="P6" s="46">
        <f>SUM(H6,O6)</f>
        <v>8</v>
      </c>
      <c r="Q6" s="30">
        <f t="shared" ref="Q6" si="0">SUM(P6)-20</f>
        <v>-12</v>
      </c>
      <c r="R6" s="31" t="s">
        <v>25</v>
      </c>
      <c r="S6" s="32"/>
    </row>
    <row r="7" spans="1:19" ht="11.1" customHeight="1">
      <c r="A7" s="30"/>
      <c r="B7" s="10">
        <v>4</v>
      </c>
      <c r="C7" s="9" t="s">
        <v>62</v>
      </c>
      <c r="D7" s="11">
        <v>2</v>
      </c>
      <c r="E7" s="12">
        <v>53</v>
      </c>
      <c r="F7" s="13">
        <v>2750</v>
      </c>
      <c r="G7" s="12">
        <v>8</v>
      </c>
      <c r="H7" s="53"/>
      <c r="I7" s="10">
        <v>4</v>
      </c>
      <c r="J7" s="9" t="s">
        <v>72</v>
      </c>
      <c r="K7" s="11">
        <v>2</v>
      </c>
      <c r="L7" s="12">
        <v>52</v>
      </c>
      <c r="M7" s="13">
        <v>3080</v>
      </c>
      <c r="N7" s="12">
        <v>9</v>
      </c>
      <c r="O7" s="53"/>
      <c r="P7" s="46"/>
      <c r="Q7" s="30"/>
      <c r="R7" s="33" t="s">
        <v>26</v>
      </c>
      <c r="S7" s="34"/>
    </row>
    <row r="8" spans="1:19" ht="11.1" customHeight="1">
      <c r="A8" s="36">
        <v>3</v>
      </c>
      <c r="B8" s="4">
        <v>5</v>
      </c>
      <c r="C8" s="5" t="s">
        <v>63</v>
      </c>
      <c r="D8" s="6">
        <v>6</v>
      </c>
      <c r="E8" s="7">
        <v>66</v>
      </c>
      <c r="F8" s="8">
        <v>8400</v>
      </c>
      <c r="G8" s="7">
        <v>4</v>
      </c>
      <c r="H8" s="37">
        <f>SUM(D8,D9)</f>
        <v>8</v>
      </c>
      <c r="I8" s="4">
        <v>5</v>
      </c>
      <c r="J8" s="5" t="s">
        <v>73</v>
      </c>
      <c r="K8" s="6">
        <v>4</v>
      </c>
      <c r="L8" s="7">
        <v>49</v>
      </c>
      <c r="M8" s="8">
        <v>5830</v>
      </c>
      <c r="N8" s="7">
        <v>4</v>
      </c>
      <c r="O8" s="37">
        <f>SUM(K8,K9)</f>
        <v>6</v>
      </c>
      <c r="P8" s="37">
        <f>SUM(H8,O8)</f>
        <v>14</v>
      </c>
      <c r="Q8" s="36">
        <f t="shared" ref="Q8" si="1">SUM(P8)-20</f>
        <v>-6</v>
      </c>
      <c r="R8" s="47" t="s">
        <v>27</v>
      </c>
      <c r="S8" s="48"/>
    </row>
    <row r="9" spans="1:19" ht="11.1" customHeight="1">
      <c r="A9" s="36"/>
      <c r="B9" s="4">
        <v>6</v>
      </c>
      <c r="C9" s="5" t="s">
        <v>64</v>
      </c>
      <c r="D9" s="6">
        <v>2</v>
      </c>
      <c r="E9" s="7">
        <v>41</v>
      </c>
      <c r="F9" s="8">
        <v>2390</v>
      </c>
      <c r="G9" s="7">
        <v>9</v>
      </c>
      <c r="H9" s="37"/>
      <c r="I9" s="4">
        <v>6</v>
      </c>
      <c r="J9" s="5" t="s">
        <v>74</v>
      </c>
      <c r="K9" s="6">
        <v>2</v>
      </c>
      <c r="L9" s="7">
        <v>55</v>
      </c>
      <c r="M9" s="8">
        <v>3110</v>
      </c>
      <c r="N9" s="7">
        <v>8</v>
      </c>
      <c r="O9" s="37"/>
      <c r="P9" s="37"/>
      <c r="Q9" s="36"/>
      <c r="R9" s="49" t="s">
        <v>28</v>
      </c>
      <c r="S9" s="50"/>
    </row>
    <row r="10" spans="1:19" ht="11.1" customHeight="1">
      <c r="A10" s="30">
        <v>4</v>
      </c>
      <c r="B10" s="10">
        <v>7</v>
      </c>
      <c r="C10" s="9" t="s">
        <v>65</v>
      </c>
      <c r="D10" s="11">
        <v>7</v>
      </c>
      <c r="E10" s="12">
        <v>36.4</v>
      </c>
      <c r="F10" s="13">
        <v>7060</v>
      </c>
      <c r="G10" s="12">
        <v>5</v>
      </c>
      <c r="H10" s="44">
        <f>SUM(D10,D11)</f>
        <v>15</v>
      </c>
      <c r="I10" s="10">
        <v>7</v>
      </c>
      <c r="J10" s="9" t="s">
        <v>75</v>
      </c>
      <c r="K10" s="11">
        <v>4</v>
      </c>
      <c r="L10" s="12">
        <v>41.7</v>
      </c>
      <c r="M10" s="13">
        <v>4450</v>
      </c>
      <c r="N10" s="12">
        <v>7</v>
      </c>
      <c r="O10" s="44">
        <f>SUM(K10,K11)</f>
        <v>12</v>
      </c>
      <c r="P10" s="46">
        <f>SUM(H10,O10)</f>
        <v>27</v>
      </c>
      <c r="Q10" s="30">
        <f t="shared" ref="Q10" si="2">SUM(P10)-20</f>
        <v>7</v>
      </c>
      <c r="R10" s="57" t="s">
        <v>29</v>
      </c>
      <c r="S10" s="57"/>
    </row>
    <row r="11" spans="1:19" ht="11.1" customHeight="1">
      <c r="A11" s="30"/>
      <c r="B11" s="10">
        <v>8</v>
      </c>
      <c r="C11" s="9" t="s">
        <v>66</v>
      </c>
      <c r="D11" s="11">
        <v>8</v>
      </c>
      <c r="E11" s="12">
        <v>41</v>
      </c>
      <c r="F11" s="13">
        <v>9920</v>
      </c>
      <c r="G11" s="12">
        <v>2</v>
      </c>
      <c r="H11" s="45"/>
      <c r="I11" s="10">
        <v>8</v>
      </c>
      <c r="J11" s="9" t="s">
        <v>76</v>
      </c>
      <c r="K11" s="11">
        <v>8</v>
      </c>
      <c r="L11" s="12">
        <v>32.5</v>
      </c>
      <c r="M11" s="13">
        <v>7880</v>
      </c>
      <c r="N11" s="12">
        <v>2</v>
      </c>
      <c r="O11" s="45"/>
      <c r="P11" s="46"/>
      <c r="Q11" s="30"/>
      <c r="R11" s="57"/>
      <c r="S11" s="57"/>
    </row>
    <row r="12" spans="1:19" ht="11.1" customHeight="1">
      <c r="A12" s="36">
        <v>5</v>
      </c>
      <c r="B12" s="4">
        <v>9</v>
      </c>
      <c r="C12" s="5" t="s">
        <v>67</v>
      </c>
      <c r="D12" s="6">
        <v>13</v>
      </c>
      <c r="E12" s="7">
        <v>51</v>
      </c>
      <c r="F12" s="8">
        <v>13750</v>
      </c>
      <c r="G12" s="7">
        <v>1</v>
      </c>
      <c r="H12" s="37">
        <f>SUM(D12,D13)</f>
        <v>15</v>
      </c>
      <c r="I12" s="4">
        <v>9</v>
      </c>
      <c r="J12" s="5" t="s">
        <v>77</v>
      </c>
      <c r="K12" s="6">
        <v>6</v>
      </c>
      <c r="L12" s="7">
        <v>37.5</v>
      </c>
      <c r="M12" s="8">
        <v>6480</v>
      </c>
      <c r="N12" s="7">
        <v>3</v>
      </c>
      <c r="O12" s="42">
        <f>SUM(K12,K13)</f>
        <v>14</v>
      </c>
      <c r="P12" s="37">
        <f>SUM(H12,O12)</f>
        <v>29</v>
      </c>
      <c r="Q12" s="36">
        <f t="shared" ref="Q12" si="3">SUM(P12)-20</f>
        <v>9</v>
      </c>
      <c r="R12" s="47" t="s">
        <v>36</v>
      </c>
      <c r="S12" s="48"/>
    </row>
    <row r="13" spans="1:19" ht="11.1" customHeight="1">
      <c r="A13" s="36"/>
      <c r="B13" s="4">
        <v>10</v>
      </c>
      <c r="C13" s="5" t="s">
        <v>68</v>
      </c>
      <c r="D13" s="6">
        <v>2</v>
      </c>
      <c r="E13" s="7">
        <v>34</v>
      </c>
      <c r="F13" s="8">
        <v>2030</v>
      </c>
      <c r="G13" s="7">
        <v>10</v>
      </c>
      <c r="H13" s="37"/>
      <c r="I13" s="4">
        <v>10</v>
      </c>
      <c r="J13" s="5" t="s">
        <v>78</v>
      </c>
      <c r="K13" s="6">
        <v>8</v>
      </c>
      <c r="L13" s="7">
        <v>59</v>
      </c>
      <c r="M13" s="8">
        <v>9800</v>
      </c>
      <c r="N13" s="7">
        <v>1</v>
      </c>
      <c r="O13" s="43"/>
      <c r="P13" s="37"/>
      <c r="Q13" s="36"/>
      <c r="R13" s="49" t="s">
        <v>30</v>
      </c>
      <c r="S13" s="50"/>
    </row>
    <row r="14" spans="1:19" ht="11.1" customHeight="1">
      <c r="A14" s="38" t="s">
        <v>18</v>
      </c>
      <c r="B14" s="40" t="s">
        <v>0</v>
      </c>
      <c r="C14" s="40"/>
      <c r="D14" s="40"/>
      <c r="E14" s="40"/>
      <c r="F14" s="40"/>
      <c r="G14" s="40"/>
      <c r="H14" s="40"/>
      <c r="I14" s="41" t="s">
        <v>1</v>
      </c>
      <c r="J14" s="41"/>
      <c r="K14" s="41"/>
      <c r="L14" s="41"/>
      <c r="M14" s="41"/>
      <c r="N14" s="41"/>
      <c r="O14" s="41"/>
      <c r="P14" s="17" t="s">
        <v>13</v>
      </c>
      <c r="Q14" s="17" t="s">
        <v>19</v>
      </c>
      <c r="R14" s="54" t="s">
        <v>40</v>
      </c>
      <c r="S14" s="55"/>
    </row>
    <row r="15" spans="1:19" ht="11.1" customHeight="1">
      <c r="A15" s="39"/>
      <c r="B15" s="40" t="s">
        <v>2</v>
      </c>
      <c r="C15" s="40"/>
      <c r="D15" s="40"/>
      <c r="E15" s="40"/>
      <c r="F15" s="40"/>
      <c r="G15" s="40"/>
      <c r="H15" s="40"/>
      <c r="I15" s="41" t="s">
        <v>2</v>
      </c>
      <c r="J15" s="41"/>
      <c r="K15" s="41"/>
      <c r="L15" s="41"/>
      <c r="M15" s="41"/>
      <c r="N15" s="41"/>
      <c r="O15" s="41"/>
      <c r="P15" s="19" t="s">
        <v>14</v>
      </c>
      <c r="Q15" s="20" t="s">
        <v>15</v>
      </c>
      <c r="R15" s="54"/>
      <c r="S15" s="55"/>
    </row>
    <row r="16" spans="1:19" ht="11.1" customHeight="1">
      <c r="A16" s="16" t="s">
        <v>20</v>
      </c>
      <c r="B16" s="24">
        <f>SUM(H4:H13)</f>
        <v>54</v>
      </c>
      <c r="C16" s="24"/>
      <c r="D16" s="24"/>
      <c r="E16" s="24"/>
      <c r="F16" s="24"/>
      <c r="G16" s="24"/>
      <c r="H16" s="24"/>
      <c r="I16" s="25">
        <f>SUM(O4:O13)</f>
        <v>44</v>
      </c>
      <c r="J16" s="25"/>
      <c r="K16" s="25"/>
      <c r="L16" s="25"/>
      <c r="M16" s="25"/>
      <c r="N16" s="25"/>
      <c r="O16" s="25"/>
      <c r="P16" s="26">
        <f>SUM(P4:P13)</f>
        <v>98</v>
      </c>
      <c r="Q16" s="28">
        <f>SUM(P4:P13)/5</f>
        <v>19.600000000000001</v>
      </c>
      <c r="R16" s="3"/>
    </row>
    <row r="17" spans="1:19" ht="11.1" customHeight="1">
      <c r="A17" s="18" t="s">
        <v>22</v>
      </c>
      <c r="B17" s="29" t="s">
        <v>3</v>
      </c>
      <c r="C17" s="29"/>
      <c r="D17" s="29"/>
      <c r="E17" s="29"/>
      <c r="F17" s="29"/>
      <c r="G17" s="29"/>
      <c r="H17" s="21">
        <f>SUM(H4:H13)/5</f>
        <v>10.8</v>
      </c>
      <c r="I17" s="29" t="s">
        <v>3</v>
      </c>
      <c r="J17" s="29"/>
      <c r="K17" s="29"/>
      <c r="L17" s="29"/>
      <c r="M17" s="29"/>
      <c r="N17" s="29"/>
      <c r="O17" s="21">
        <f>SUM(O4:O13)/5</f>
        <v>8.8000000000000007</v>
      </c>
      <c r="P17" s="27"/>
      <c r="Q17" s="28"/>
      <c r="R17" s="3"/>
    </row>
    <row r="18" spans="1:19" ht="13.8" customHeight="1"/>
    <row r="19" spans="1:19" ht="13.2">
      <c r="A19" s="58" t="s">
        <v>57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60"/>
    </row>
    <row r="20" spans="1:19" ht="10.35" customHeight="1">
      <c r="A20" s="14" t="s">
        <v>4</v>
      </c>
      <c r="B20" s="35" t="s">
        <v>38</v>
      </c>
      <c r="C20" s="35"/>
      <c r="D20" s="35"/>
      <c r="E20" s="35"/>
      <c r="F20" s="35"/>
      <c r="G20" s="35"/>
      <c r="H20" s="35"/>
      <c r="I20" s="35" t="s">
        <v>39</v>
      </c>
      <c r="J20" s="35"/>
      <c r="K20" s="35"/>
      <c r="L20" s="35"/>
      <c r="M20" s="35"/>
      <c r="N20" s="35"/>
      <c r="O20" s="35"/>
      <c r="P20" s="14" t="s">
        <v>13</v>
      </c>
      <c r="Q20" s="22" t="s">
        <v>16</v>
      </c>
      <c r="R20" s="35" t="s">
        <v>9</v>
      </c>
      <c r="S20" s="35"/>
    </row>
    <row r="21" spans="1:19" ht="10.35" customHeight="1">
      <c r="A21" s="15" t="s">
        <v>11</v>
      </c>
      <c r="B21" s="14" t="s">
        <v>12</v>
      </c>
      <c r="C21" s="14" t="s">
        <v>10</v>
      </c>
      <c r="D21" s="14" t="s">
        <v>7</v>
      </c>
      <c r="E21" s="14" t="s">
        <v>5</v>
      </c>
      <c r="F21" s="14" t="s">
        <v>6</v>
      </c>
      <c r="G21" s="14" t="s">
        <v>8</v>
      </c>
      <c r="H21" s="14" t="s">
        <v>7</v>
      </c>
      <c r="I21" s="14" t="s">
        <v>12</v>
      </c>
      <c r="J21" s="14" t="s">
        <v>10</v>
      </c>
      <c r="K21" s="14" t="s">
        <v>7</v>
      </c>
      <c r="L21" s="14" t="s">
        <v>5</v>
      </c>
      <c r="M21" s="14" t="s">
        <v>6</v>
      </c>
      <c r="N21" s="14" t="s">
        <v>8</v>
      </c>
      <c r="O21" s="14" t="s">
        <v>7</v>
      </c>
      <c r="P21" s="14" t="s">
        <v>7</v>
      </c>
      <c r="Q21" s="23" t="s">
        <v>17</v>
      </c>
      <c r="R21" s="35"/>
      <c r="S21" s="35"/>
    </row>
    <row r="22" spans="1:19">
      <c r="A22" s="36">
        <v>1</v>
      </c>
      <c r="B22" s="4">
        <v>1</v>
      </c>
      <c r="C22" s="5" t="s">
        <v>70</v>
      </c>
      <c r="D22" s="6">
        <v>4</v>
      </c>
      <c r="E22" s="7">
        <v>39</v>
      </c>
      <c r="F22" s="8">
        <v>4480</v>
      </c>
      <c r="G22" s="7">
        <v>4</v>
      </c>
      <c r="H22" s="37">
        <f>SUM(D22,D23)</f>
        <v>6</v>
      </c>
      <c r="I22" s="4">
        <v>1</v>
      </c>
      <c r="J22" s="5" t="s">
        <v>84</v>
      </c>
      <c r="K22" s="6">
        <v>5</v>
      </c>
      <c r="L22" s="7">
        <v>47</v>
      </c>
      <c r="M22" s="8">
        <v>6380</v>
      </c>
      <c r="N22" s="7">
        <v>3</v>
      </c>
      <c r="O22" s="37">
        <f>SUM(K22,K23)</f>
        <v>11</v>
      </c>
      <c r="P22" s="37">
        <f>SUM(H22,O22)</f>
        <v>17</v>
      </c>
      <c r="Q22" s="36">
        <f>SUM(P22)-12</f>
        <v>5</v>
      </c>
      <c r="R22" s="47" t="s">
        <v>41</v>
      </c>
      <c r="S22" s="48"/>
    </row>
    <row r="23" spans="1:19">
      <c r="A23" s="36"/>
      <c r="B23" s="4">
        <v>2</v>
      </c>
      <c r="C23" s="5" t="s">
        <v>79</v>
      </c>
      <c r="D23" s="6">
        <v>2</v>
      </c>
      <c r="E23" s="7">
        <v>31</v>
      </c>
      <c r="F23" s="8">
        <v>1940</v>
      </c>
      <c r="G23" s="7">
        <v>8</v>
      </c>
      <c r="H23" s="37"/>
      <c r="I23" s="4">
        <v>2</v>
      </c>
      <c r="J23" s="5" t="s">
        <v>85</v>
      </c>
      <c r="K23" s="6">
        <v>6</v>
      </c>
      <c r="L23" s="7">
        <v>46.4</v>
      </c>
      <c r="M23" s="8">
        <v>7050</v>
      </c>
      <c r="N23" s="7">
        <v>2</v>
      </c>
      <c r="O23" s="37"/>
      <c r="P23" s="37"/>
      <c r="Q23" s="36"/>
      <c r="R23" s="49"/>
      <c r="S23" s="50"/>
    </row>
    <row r="24" spans="1:19">
      <c r="A24" s="30">
        <v>2</v>
      </c>
      <c r="B24" s="10">
        <v>3</v>
      </c>
      <c r="C24" s="9" t="s">
        <v>80</v>
      </c>
      <c r="D24" s="11">
        <v>1</v>
      </c>
      <c r="E24" s="12">
        <v>49</v>
      </c>
      <c r="F24" s="13">
        <v>1570</v>
      </c>
      <c r="G24" s="12">
        <v>9</v>
      </c>
      <c r="H24" s="53">
        <f>SUM(D24,D25)</f>
        <v>4</v>
      </c>
      <c r="I24" s="10">
        <v>3</v>
      </c>
      <c r="J24" s="9" t="s">
        <v>68</v>
      </c>
      <c r="K24" s="11">
        <v>4</v>
      </c>
      <c r="L24" s="12">
        <v>39.5</v>
      </c>
      <c r="M24" s="13">
        <v>4480</v>
      </c>
      <c r="N24" s="12">
        <v>4</v>
      </c>
      <c r="O24" s="53">
        <f>SUM(K24,K25)</f>
        <v>7</v>
      </c>
      <c r="P24" s="46">
        <f>SUM(H24,O24)</f>
        <v>11</v>
      </c>
      <c r="Q24" s="30">
        <f t="shared" ref="Q24" si="4">SUM(P24)-12</f>
        <v>-1</v>
      </c>
      <c r="R24" s="31" t="s">
        <v>42</v>
      </c>
      <c r="S24" s="32"/>
    </row>
    <row r="25" spans="1:19">
      <c r="A25" s="30"/>
      <c r="B25" s="10">
        <v>4</v>
      </c>
      <c r="C25" s="9" t="s">
        <v>73</v>
      </c>
      <c r="D25" s="11">
        <v>3</v>
      </c>
      <c r="E25" s="12">
        <v>54</v>
      </c>
      <c r="F25" s="13">
        <v>4680</v>
      </c>
      <c r="G25" s="12">
        <v>3</v>
      </c>
      <c r="H25" s="53"/>
      <c r="I25" s="10">
        <v>4</v>
      </c>
      <c r="J25" s="9" t="s">
        <v>66</v>
      </c>
      <c r="K25" s="11">
        <v>3</v>
      </c>
      <c r="L25" s="12">
        <v>45.1</v>
      </c>
      <c r="M25" s="13">
        <v>3600</v>
      </c>
      <c r="N25" s="12">
        <v>6</v>
      </c>
      <c r="O25" s="53"/>
      <c r="P25" s="46"/>
      <c r="Q25" s="30"/>
      <c r="R25" s="33" t="s">
        <v>31</v>
      </c>
      <c r="S25" s="34"/>
    </row>
    <row r="26" spans="1:19">
      <c r="A26" s="36">
        <v>3</v>
      </c>
      <c r="B26" s="4">
        <v>5</v>
      </c>
      <c r="C26" s="5" t="s">
        <v>74</v>
      </c>
      <c r="D26" s="6">
        <v>1</v>
      </c>
      <c r="E26" s="7">
        <v>26.9</v>
      </c>
      <c r="F26" s="8">
        <v>910</v>
      </c>
      <c r="G26" s="7">
        <v>10</v>
      </c>
      <c r="H26" s="37">
        <f>SUM(D26,D27)</f>
        <v>4</v>
      </c>
      <c r="I26" s="4">
        <v>5</v>
      </c>
      <c r="J26" s="5" t="s">
        <v>65</v>
      </c>
      <c r="K26" s="6">
        <v>1</v>
      </c>
      <c r="L26" s="7">
        <v>50.2</v>
      </c>
      <c r="M26" s="8">
        <v>1630</v>
      </c>
      <c r="N26" s="7">
        <v>7</v>
      </c>
      <c r="O26" s="37">
        <f>SUM(K26,K27)</f>
        <v>2</v>
      </c>
      <c r="P26" s="37">
        <f>SUM(H26,O26)</f>
        <v>6</v>
      </c>
      <c r="Q26" s="36">
        <f t="shared" ref="Q26" si="5">SUM(P26)-12</f>
        <v>-6</v>
      </c>
      <c r="R26" s="47" t="s">
        <v>43</v>
      </c>
      <c r="S26" s="48"/>
    </row>
    <row r="27" spans="1:19">
      <c r="A27" s="36"/>
      <c r="B27" s="4">
        <v>6</v>
      </c>
      <c r="C27" s="5" t="s">
        <v>71</v>
      </c>
      <c r="D27" s="6">
        <v>3</v>
      </c>
      <c r="E27" s="7">
        <v>46.9</v>
      </c>
      <c r="F27" s="8">
        <v>3900</v>
      </c>
      <c r="G27" s="7">
        <v>6</v>
      </c>
      <c r="H27" s="37"/>
      <c r="I27" s="4">
        <v>6</v>
      </c>
      <c r="J27" s="5" t="s">
        <v>86</v>
      </c>
      <c r="K27" s="6">
        <v>1</v>
      </c>
      <c r="L27" s="7">
        <v>46.8</v>
      </c>
      <c r="M27" s="8">
        <v>1510</v>
      </c>
      <c r="N27" s="7">
        <v>8</v>
      </c>
      <c r="O27" s="37"/>
      <c r="P27" s="37"/>
      <c r="Q27" s="36"/>
      <c r="R27" s="49" t="s">
        <v>44</v>
      </c>
      <c r="S27" s="50"/>
    </row>
    <row r="28" spans="1:19">
      <c r="A28" s="30">
        <v>4</v>
      </c>
      <c r="B28" s="10">
        <v>7</v>
      </c>
      <c r="C28" s="9" t="s">
        <v>81</v>
      </c>
      <c r="D28" s="11">
        <v>3</v>
      </c>
      <c r="E28" s="12">
        <v>52</v>
      </c>
      <c r="F28" s="13">
        <v>3990</v>
      </c>
      <c r="G28" s="12">
        <v>5</v>
      </c>
      <c r="H28" s="44">
        <f>SUM(D28,D29)</f>
        <v>7</v>
      </c>
      <c r="I28" s="10">
        <v>7</v>
      </c>
      <c r="J28" s="9" t="s">
        <v>64</v>
      </c>
      <c r="K28" s="11">
        <v>3</v>
      </c>
      <c r="L28" s="12">
        <v>50.3</v>
      </c>
      <c r="M28" s="13">
        <v>3630</v>
      </c>
      <c r="N28" s="12">
        <v>5</v>
      </c>
      <c r="O28" s="44">
        <f>SUM(K28,K29)</f>
        <v>12</v>
      </c>
      <c r="P28" s="46">
        <f>SUM(H28,O28)</f>
        <v>19</v>
      </c>
      <c r="Q28" s="30">
        <f t="shared" ref="Q28" si="6">SUM(P28)-12</f>
        <v>7</v>
      </c>
      <c r="R28" s="31" t="s">
        <v>45</v>
      </c>
      <c r="S28" s="32"/>
    </row>
    <row r="29" spans="1:19">
      <c r="A29" s="30"/>
      <c r="B29" s="10">
        <v>8</v>
      </c>
      <c r="C29" s="9" t="s">
        <v>77</v>
      </c>
      <c r="D29" s="11">
        <v>4</v>
      </c>
      <c r="E29" s="12">
        <v>48</v>
      </c>
      <c r="F29" s="13">
        <v>4960</v>
      </c>
      <c r="G29" s="12">
        <v>2</v>
      </c>
      <c r="H29" s="45"/>
      <c r="I29" s="10">
        <v>8</v>
      </c>
      <c r="J29" s="9" t="s">
        <v>63</v>
      </c>
      <c r="K29" s="11">
        <v>9</v>
      </c>
      <c r="L29" s="12">
        <v>58</v>
      </c>
      <c r="M29" s="13">
        <v>10890</v>
      </c>
      <c r="N29" s="12">
        <v>1</v>
      </c>
      <c r="O29" s="45"/>
      <c r="P29" s="46"/>
      <c r="Q29" s="30"/>
      <c r="R29" s="33" t="s">
        <v>46</v>
      </c>
      <c r="S29" s="34"/>
    </row>
    <row r="30" spans="1:19">
      <c r="A30" s="36">
        <v>5</v>
      </c>
      <c r="B30" s="4">
        <v>9</v>
      </c>
      <c r="C30" s="5" t="s">
        <v>82</v>
      </c>
      <c r="D30" s="6">
        <v>4</v>
      </c>
      <c r="E30" s="7">
        <v>48.4</v>
      </c>
      <c r="F30" s="8">
        <v>5860</v>
      </c>
      <c r="G30" s="7">
        <v>1</v>
      </c>
      <c r="H30" s="37">
        <f>SUM(D30,D31)</f>
        <v>7</v>
      </c>
      <c r="I30" s="4">
        <v>9</v>
      </c>
      <c r="J30" s="5" t="s">
        <v>87</v>
      </c>
      <c r="K30" s="6">
        <v>1</v>
      </c>
      <c r="L30" s="7">
        <v>40.200000000000003</v>
      </c>
      <c r="M30" s="8">
        <v>1330</v>
      </c>
      <c r="N30" s="7">
        <v>9</v>
      </c>
      <c r="O30" s="42">
        <f>SUM(K30,K31)</f>
        <v>1</v>
      </c>
      <c r="P30" s="37">
        <f>SUM(H30,O30)</f>
        <v>8</v>
      </c>
      <c r="Q30" s="36">
        <f t="shared" ref="Q30" si="7">SUM(P30)-12</f>
        <v>-4</v>
      </c>
      <c r="R30" s="47" t="s">
        <v>47</v>
      </c>
      <c r="S30" s="48"/>
    </row>
    <row r="31" spans="1:19">
      <c r="A31" s="36"/>
      <c r="B31" s="4">
        <v>10</v>
      </c>
      <c r="C31" s="5" t="s">
        <v>83</v>
      </c>
      <c r="D31" s="6">
        <v>3</v>
      </c>
      <c r="E31" s="7">
        <v>48.2</v>
      </c>
      <c r="F31" s="8">
        <v>3540</v>
      </c>
      <c r="G31" s="7">
        <v>7</v>
      </c>
      <c r="H31" s="37"/>
      <c r="I31" s="4">
        <v>10</v>
      </c>
      <c r="J31" s="5" t="s">
        <v>88</v>
      </c>
      <c r="K31" s="6"/>
      <c r="L31" s="7"/>
      <c r="M31" s="8"/>
      <c r="N31" s="7"/>
      <c r="O31" s="43"/>
      <c r="P31" s="37"/>
      <c r="Q31" s="36"/>
      <c r="R31" s="49" t="s">
        <v>48</v>
      </c>
      <c r="S31" s="50"/>
    </row>
    <row r="32" spans="1:19">
      <c r="A32" s="38" t="s">
        <v>21</v>
      </c>
      <c r="B32" s="40" t="s">
        <v>0</v>
      </c>
      <c r="C32" s="40"/>
      <c r="D32" s="40"/>
      <c r="E32" s="40"/>
      <c r="F32" s="40"/>
      <c r="G32" s="40"/>
      <c r="H32" s="40"/>
      <c r="I32" s="41" t="s">
        <v>1</v>
      </c>
      <c r="J32" s="41"/>
      <c r="K32" s="41"/>
      <c r="L32" s="41"/>
      <c r="M32" s="41"/>
      <c r="N32" s="41"/>
      <c r="O32" s="41"/>
      <c r="P32" s="17" t="s">
        <v>13</v>
      </c>
      <c r="Q32" s="17" t="s">
        <v>19</v>
      </c>
      <c r="R32" s="51" t="s">
        <v>50</v>
      </c>
      <c r="S32" s="52"/>
    </row>
    <row r="33" spans="1:19">
      <c r="A33" s="39"/>
      <c r="B33" s="40" t="s">
        <v>2</v>
      </c>
      <c r="C33" s="40"/>
      <c r="D33" s="40"/>
      <c r="E33" s="40"/>
      <c r="F33" s="40"/>
      <c r="G33" s="40"/>
      <c r="H33" s="40"/>
      <c r="I33" s="41" t="s">
        <v>2</v>
      </c>
      <c r="J33" s="41"/>
      <c r="K33" s="41"/>
      <c r="L33" s="41"/>
      <c r="M33" s="41"/>
      <c r="N33" s="41"/>
      <c r="O33" s="41"/>
      <c r="P33" s="19" t="s">
        <v>14</v>
      </c>
      <c r="Q33" s="20" t="s">
        <v>15</v>
      </c>
      <c r="R33" s="54"/>
      <c r="S33" s="55"/>
    </row>
    <row r="34" spans="1:19">
      <c r="A34" s="16" t="s">
        <v>20</v>
      </c>
      <c r="B34" s="24">
        <f>SUM(H22:H31)</f>
        <v>28</v>
      </c>
      <c r="C34" s="24"/>
      <c r="D34" s="24"/>
      <c r="E34" s="24"/>
      <c r="F34" s="24"/>
      <c r="G34" s="24"/>
      <c r="H34" s="24"/>
      <c r="I34" s="25">
        <f>SUM(O22:O31)</f>
        <v>33</v>
      </c>
      <c r="J34" s="25"/>
      <c r="K34" s="25"/>
      <c r="L34" s="25"/>
      <c r="M34" s="25"/>
      <c r="N34" s="25"/>
      <c r="O34" s="25"/>
      <c r="P34" s="26">
        <f>SUM(P22:P31)</f>
        <v>61</v>
      </c>
      <c r="Q34" s="28">
        <f>SUM(P22:P31)/5</f>
        <v>12.2</v>
      </c>
      <c r="R34" s="3"/>
    </row>
    <row r="35" spans="1:19">
      <c r="A35" s="18" t="s">
        <v>22</v>
      </c>
      <c r="B35" s="29" t="s">
        <v>3</v>
      </c>
      <c r="C35" s="29"/>
      <c r="D35" s="29"/>
      <c r="E35" s="29"/>
      <c r="F35" s="29"/>
      <c r="G35" s="29"/>
      <c r="H35" s="21">
        <f>SUM(H22:H31)/5</f>
        <v>5.6</v>
      </c>
      <c r="I35" s="29" t="s">
        <v>3</v>
      </c>
      <c r="J35" s="29"/>
      <c r="K35" s="29"/>
      <c r="L35" s="29"/>
      <c r="M35" s="29"/>
      <c r="N35" s="29"/>
      <c r="O35" s="21">
        <f>SUM(O22:O31)/5</f>
        <v>6.6</v>
      </c>
      <c r="P35" s="27"/>
      <c r="Q35" s="28"/>
      <c r="R35" s="3"/>
    </row>
    <row r="36" spans="1:19" ht="12" customHeight="1"/>
    <row r="37" spans="1:19" ht="13.2">
      <c r="A37" s="58" t="s">
        <v>58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60"/>
    </row>
    <row r="38" spans="1:19" ht="10.35" customHeight="1">
      <c r="A38" s="14" t="s">
        <v>4</v>
      </c>
      <c r="B38" s="35" t="s">
        <v>38</v>
      </c>
      <c r="C38" s="35"/>
      <c r="D38" s="35"/>
      <c r="E38" s="35"/>
      <c r="F38" s="35"/>
      <c r="G38" s="35"/>
      <c r="H38" s="35"/>
      <c r="I38" s="35" t="s">
        <v>39</v>
      </c>
      <c r="J38" s="35"/>
      <c r="K38" s="35"/>
      <c r="L38" s="35"/>
      <c r="M38" s="35"/>
      <c r="N38" s="35"/>
      <c r="O38" s="35"/>
      <c r="P38" s="14" t="s">
        <v>13</v>
      </c>
      <c r="Q38" s="22" t="s">
        <v>16</v>
      </c>
      <c r="R38" s="35" t="s">
        <v>9</v>
      </c>
      <c r="S38" s="35"/>
    </row>
    <row r="39" spans="1:19" ht="10.35" customHeight="1">
      <c r="A39" s="15" t="s">
        <v>11</v>
      </c>
      <c r="B39" s="14" t="s">
        <v>12</v>
      </c>
      <c r="C39" s="14" t="s">
        <v>10</v>
      </c>
      <c r="D39" s="14" t="s">
        <v>7</v>
      </c>
      <c r="E39" s="14" t="s">
        <v>5</v>
      </c>
      <c r="F39" s="14" t="s">
        <v>6</v>
      </c>
      <c r="G39" s="14" t="s">
        <v>8</v>
      </c>
      <c r="H39" s="14" t="s">
        <v>7</v>
      </c>
      <c r="I39" s="14" t="s">
        <v>12</v>
      </c>
      <c r="J39" s="14" t="s">
        <v>10</v>
      </c>
      <c r="K39" s="14" t="s">
        <v>7</v>
      </c>
      <c r="L39" s="14" t="s">
        <v>5</v>
      </c>
      <c r="M39" s="14" t="s">
        <v>6</v>
      </c>
      <c r="N39" s="14" t="s">
        <v>8</v>
      </c>
      <c r="O39" s="14" t="s">
        <v>7</v>
      </c>
      <c r="P39" s="14" t="s">
        <v>7</v>
      </c>
      <c r="Q39" s="23" t="s">
        <v>17</v>
      </c>
      <c r="R39" s="35"/>
      <c r="S39" s="35"/>
    </row>
    <row r="40" spans="1:19">
      <c r="A40" s="36">
        <v>1</v>
      </c>
      <c r="B40" s="4">
        <v>1</v>
      </c>
      <c r="C40" s="5" t="s">
        <v>86</v>
      </c>
      <c r="D40" s="6">
        <v>0</v>
      </c>
      <c r="E40" s="7"/>
      <c r="F40" s="8">
        <v>0</v>
      </c>
      <c r="G40" s="7">
        <v>10</v>
      </c>
      <c r="H40" s="37">
        <f>SUM(D40,D41)</f>
        <v>4</v>
      </c>
      <c r="I40" s="4">
        <v>1</v>
      </c>
      <c r="J40" s="5" t="s">
        <v>67</v>
      </c>
      <c r="K40" s="6">
        <v>1</v>
      </c>
      <c r="L40" s="7">
        <v>47.6</v>
      </c>
      <c r="M40" s="8">
        <v>1540</v>
      </c>
      <c r="N40" s="7">
        <v>5</v>
      </c>
      <c r="O40" s="37">
        <f>SUM(K40,K41)</f>
        <v>2</v>
      </c>
      <c r="P40" s="37">
        <f>SUM(H40,O40)</f>
        <v>6</v>
      </c>
      <c r="Q40" s="36">
        <f>SUM(P40)-14</f>
        <v>-8</v>
      </c>
      <c r="R40" s="47" t="s">
        <v>49</v>
      </c>
      <c r="S40" s="48"/>
    </row>
    <row r="41" spans="1:19">
      <c r="A41" s="36"/>
      <c r="B41" s="4">
        <v>2</v>
      </c>
      <c r="C41" s="5" t="s">
        <v>69</v>
      </c>
      <c r="D41" s="6">
        <v>4</v>
      </c>
      <c r="E41" s="7">
        <v>44.5</v>
      </c>
      <c r="F41" s="8">
        <v>4480</v>
      </c>
      <c r="G41" s="7">
        <v>4</v>
      </c>
      <c r="H41" s="37"/>
      <c r="I41" s="4">
        <v>2</v>
      </c>
      <c r="J41" s="5" t="s">
        <v>61</v>
      </c>
      <c r="K41" s="6">
        <v>1</v>
      </c>
      <c r="L41" s="7">
        <v>29.5</v>
      </c>
      <c r="M41" s="8">
        <v>1000</v>
      </c>
      <c r="N41" s="7">
        <v>9</v>
      </c>
      <c r="O41" s="37"/>
      <c r="P41" s="37"/>
      <c r="Q41" s="36"/>
      <c r="R41" s="49" t="s">
        <v>32</v>
      </c>
      <c r="S41" s="50"/>
    </row>
    <row r="42" spans="1:19">
      <c r="A42" s="30">
        <v>2</v>
      </c>
      <c r="B42" s="10">
        <v>3</v>
      </c>
      <c r="C42" s="9" t="s">
        <v>76</v>
      </c>
      <c r="D42" s="11">
        <v>1</v>
      </c>
      <c r="E42" s="12">
        <v>30</v>
      </c>
      <c r="F42" s="13">
        <v>3780</v>
      </c>
      <c r="G42" s="12">
        <v>6</v>
      </c>
      <c r="H42" s="53">
        <f>SUM(D42,D43)</f>
        <v>1</v>
      </c>
      <c r="I42" s="10">
        <v>3</v>
      </c>
      <c r="J42" s="9" t="s">
        <v>62</v>
      </c>
      <c r="K42" s="11">
        <v>1</v>
      </c>
      <c r="L42" s="12">
        <v>36.299999999999997</v>
      </c>
      <c r="M42" s="13">
        <v>1210</v>
      </c>
      <c r="N42" s="12">
        <v>7</v>
      </c>
      <c r="O42" s="53">
        <f>SUM(K42,K43)</f>
        <v>4</v>
      </c>
      <c r="P42" s="46">
        <f>SUM(H42,O42)</f>
        <v>5</v>
      </c>
      <c r="Q42" s="30">
        <f t="shared" ref="Q42" si="8">SUM(P42)-14</f>
        <v>-9</v>
      </c>
      <c r="R42" s="31" t="s">
        <v>33</v>
      </c>
      <c r="S42" s="32"/>
    </row>
    <row r="43" spans="1:19">
      <c r="A43" s="30"/>
      <c r="B43" s="10">
        <v>4</v>
      </c>
      <c r="C43" s="9" t="s">
        <v>87</v>
      </c>
      <c r="D43" s="11">
        <v>0</v>
      </c>
      <c r="E43" s="12"/>
      <c r="F43" s="13">
        <v>0</v>
      </c>
      <c r="G43" s="12">
        <v>10</v>
      </c>
      <c r="H43" s="53"/>
      <c r="I43" s="10">
        <v>4</v>
      </c>
      <c r="J43" s="9" t="s">
        <v>83</v>
      </c>
      <c r="K43" s="11">
        <v>3</v>
      </c>
      <c r="L43" s="12">
        <v>38.799999999999997</v>
      </c>
      <c r="M43" s="13">
        <v>3330</v>
      </c>
      <c r="N43" s="12">
        <v>4</v>
      </c>
      <c r="O43" s="53"/>
      <c r="P43" s="46"/>
      <c r="Q43" s="30"/>
      <c r="R43" s="33" t="s">
        <v>34</v>
      </c>
      <c r="S43" s="34"/>
    </row>
    <row r="44" spans="1:19">
      <c r="A44" s="36">
        <v>3</v>
      </c>
      <c r="B44" s="4">
        <v>5</v>
      </c>
      <c r="C44" s="5" t="s">
        <v>78</v>
      </c>
      <c r="D44" s="6">
        <v>3</v>
      </c>
      <c r="E44" s="7">
        <v>48</v>
      </c>
      <c r="F44" s="8">
        <v>3780</v>
      </c>
      <c r="G44" s="7">
        <v>5</v>
      </c>
      <c r="H44" s="37">
        <f>SUM(D44,D45)</f>
        <v>4</v>
      </c>
      <c r="I44" s="4">
        <v>5</v>
      </c>
      <c r="J44" s="5" t="s">
        <v>79</v>
      </c>
      <c r="K44" s="6">
        <v>1</v>
      </c>
      <c r="L44" s="7">
        <v>42.5</v>
      </c>
      <c r="M44" s="8">
        <v>1390</v>
      </c>
      <c r="N44" s="7">
        <v>6</v>
      </c>
      <c r="O44" s="37">
        <f>SUM(K44,K45)</f>
        <v>2</v>
      </c>
      <c r="P44" s="37">
        <f>SUM(H44,O44)</f>
        <v>6</v>
      </c>
      <c r="Q44" s="36">
        <f t="shared" ref="Q44" si="9">SUM(P44)-14</f>
        <v>-8</v>
      </c>
      <c r="R44" s="47" t="s">
        <v>51</v>
      </c>
      <c r="S44" s="48"/>
    </row>
    <row r="45" spans="1:19">
      <c r="A45" s="36"/>
      <c r="B45" s="4">
        <v>6</v>
      </c>
      <c r="C45" s="5" t="s">
        <v>85</v>
      </c>
      <c r="D45" s="6">
        <v>1</v>
      </c>
      <c r="E45" s="7">
        <v>28.9</v>
      </c>
      <c r="F45" s="8">
        <v>970</v>
      </c>
      <c r="G45" s="7">
        <v>7</v>
      </c>
      <c r="H45" s="37"/>
      <c r="I45" s="4">
        <v>6</v>
      </c>
      <c r="J45" s="5" t="s">
        <v>82</v>
      </c>
      <c r="K45" s="6">
        <v>1</v>
      </c>
      <c r="L45" s="7">
        <v>30.3</v>
      </c>
      <c r="M45" s="8">
        <v>1030</v>
      </c>
      <c r="N45" s="7">
        <v>8</v>
      </c>
      <c r="O45" s="37"/>
      <c r="P45" s="37"/>
      <c r="Q45" s="36"/>
      <c r="R45" s="49" t="s">
        <v>52</v>
      </c>
      <c r="S45" s="50"/>
    </row>
    <row r="46" spans="1:19">
      <c r="A46" s="30">
        <v>4</v>
      </c>
      <c r="B46" s="10">
        <v>7</v>
      </c>
      <c r="C46" s="9" t="s">
        <v>84</v>
      </c>
      <c r="D46" s="11">
        <v>10</v>
      </c>
      <c r="E46" s="12">
        <v>41</v>
      </c>
      <c r="F46" s="13">
        <v>10240</v>
      </c>
      <c r="G46" s="12">
        <v>3</v>
      </c>
      <c r="H46" s="44">
        <f>SUM(D46,D47)</f>
        <v>20</v>
      </c>
      <c r="I46" s="10">
        <v>7</v>
      </c>
      <c r="J46" s="9" t="s">
        <v>81</v>
      </c>
      <c r="K46" s="11">
        <v>0</v>
      </c>
      <c r="L46" s="12"/>
      <c r="M46" s="13">
        <v>0</v>
      </c>
      <c r="N46" s="12">
        <v>10</v>
      </c>
      <c r="O46" s="44">
        <f>SUM(K46,K47)</f>
        <v>6</v>
      </c>
      <c r="P46" s="46">
        <f>SUM(H46,O46)</f>
        <v>26</v>
      </c>
      <c r="Q46" s="30">
        <f t="shared" ref="Q46" si="10">SUM(P46)-14</f>
        <v>12</v>
      </c>
      <c r="R46" s="31" t="s">
        <v>35</v>
      </c>
      <c r="S46" s="32"/>
    </row>
    <row r="47" spans="1:19">
      <c r="A47" s="30"/>
      <c r="B47" s="10">
        <v>8</v>
      </c>
      <c r="C47" s="9" t="s">
        <v>72</v>
      </c>
      <c r="D47" s="11">
        <v>10</v>
      </c>
      <c r="E47" s="12">
        <v>43.7</v>
      </c>
      <c r="F47" s="13">
        <v>10390</v>
      </c>
      <c r="G47" s="12">
        <v>2</v>
      </c>
      <c r="H47" s="45"/>
      <c r="I47" s="10">
        <v>8</v>
      </c>
      <c r="J47" s="9" t="s">
        <v>60</v>
      </c>
      <c r="K47" s="11">
        <v>6</v>
      </c>
      <c r="L47" s="12">
        <v>31.8</v>
      </c>
      <c r="M47" s="13">
        <v>5910</v>
      </c>
      <c r="N47" s="12">
        <v>2</v>
      </c>
      <c r="O47" s="45"/>
      <c r="P47" s="46"/>
      <c r="Q47" s="30"/>
      <c r="R47" s="33" t="s">
        <v>53</v>
      </c>
      <c r="S47" s="34"/>
    </row>
    <row r="48" spans="1:19">
      <c r="A48" s="36">
        <v>5</v>
      </c>
      <c r="B48" s="4">
        <v>9</v>
      </c>
      <c r="C48" s="5" t="s">
        <v>75</v>
      </c>
      <c r="D48" s="6">
        <v>11</v>
      </c>
      <c r="E48" s="7">
        <v>38.5</v>
      </c>
      <c r="F48" s="8">
        <v>11540</v>
      </c>
      <c r="G48" s="7">
        <v>1</v>
      </c>
      <c r="H48" s="37">
        <f>SUM(D48,D49)</f>
        <v>11</v>
      </c>
      <c r="I48" s="4">
        <v>9</v>
      </c>
      <c r="J48" s="5" t="s">
        <v>80</v>
      </c>
      <c r="K48" s="6">
        <v>10</v>
      </c>
      <c r="L48" s="7">
        <v>38.799999999999997</v>
      </c>
      <c r="M48" s="8">
        <v>10120</v>
      </c>
      <c r="N48" s="7">
        <v>1</v>
      </c>
      <c r="O48" s="42">
        <f>SUM(K48,K49)</f>
        <v>15</v>
      </c>
      <c r="P48" s="37">
        <f>SUM(H48,O48)</f>
        <v>26</v>
      </c>
      <c r="Q48" s="36">
        <f t="shared" ref="Q48" si="11">SUM(P48)-14</f>
        <v>12</v>
      </c>
      <c r="R48" s="47" t="s">
        <v>54</v>
      </c>
      <c r="S48" s="48"/>
    </row>
    <row r="49" spans="1:19">
      <c r="A49" s="36"/>
      <c r="B49" s="4">
        <v>10</v>
      </c>
      <c r="C49" s="5" t="s">
        <v>88</v>
      </c>
      <c r="D49" s="6"/>
      <c r="E49" s="7"/>
      <c r="F49" s="8"/>
      <c r="G49" s="7"/>
      <c r="H49" s="37"/>
      <c r="I49" s="4">
        <v>10</v>
      </c>
      <c r="J49" s="5" t="s">
        <v>59</v>
      </c>
      <c r="K49" s="6">
        <v>5</v>
      </c>
      <c r="L49" s="7">
        <v>30.4</v>
      </c>
      <c r="M49" s="8">
        <v>4850</v>
      </c>
      <c r="N49" s="7">
        <v>3</v>
      </c>
      <c r="O49" s="43"/>
      <c r="P49" s="37"/>
      <c r="Q49" s="36"/>
      <c r="R49" s="49" t="s">
        <v>55</v>
      </c>
      <c r="S49" s="50"/>
    </row>
    <row r="50" spans="1:19">
      <c r="A50" s="38" t="s">
        <v>23</v>
      </c>
      <c r="B50" s="40" t="s">
        <v>0</v>
      </c>
      <c r="C50" s="40"/>
      <c r="D50" s="40"/>
      <c r="E50" s="40"/>
      <c r="F50" s="40"/>
      <c r="G50" s="40"/>
      <c r="H50" s="40"/>
      <c r="I50" s="41" t="s">
        <v>1</v>
      </c>
      <c r="J50" s="41"/>
      <c r="K50" s="41"/>
      <c r="L50" s="41"/>
      <c r="M50" s="41"/>
      <c r="N50" s="41"/>
      <c r="O50" s="41"/>
      <c r="P50" s="17" t="s">
        <v>13</v>
      </c>
      <c r="Q50" s="17" t="s">
        <v>19</v>
      </c>
      <c r="R50" s="51" t="s">
        <v>56</v>
      </c>
      <c r="S50" s="52"/>
    </row>
    <row r="51" spans="1:19">
      <c r="A51" s="39"/>
      <c r="B51" s="40" t="s">
        <v>2</v>
      </c>
      <c r="C51" s="40"/>
      <c r="D51" s="40"/>
      <c r="E51" s="40"/>
      <c r="F51" s="40"/>
      <c r="G51" s="40"/>
      <c r="H51" s="40"/>
      <c r="I51" s="41" t="s">
        <v>2</v>
      </c>
      <c r="J51" s="41"/>
      <c r="K51" s="41"/>
      <c r="L51" s="41"/>
      <c r="M51" s="41"/>
      <c r="N51" s="41"/>
      <c r="O51" s="41"/>
      <c r="P51" s="19" t="s">
        <v>14</v>
      </c>
      <c r="Q51" s="20" t="s">
        <v>15</v>
      </c>
      <c r="R51" s="3"/>
    </row>
    <row r="52" spans="1:19">
      <c r="A52" s="16" t="s">
        <v>20</v>
      </c>
      <c r="B52" s="24">
        <f>SUM(H40:H49)</f>
        <v>40</v>
      </c>
      <c r="C52" s="24"/>
      <c r="D52" s="24"/>
      <c r="E52" s="24"/>
      <c r="F52" s="24"/>
      <c r="G52" s="24"/>
      <c r="H52" s="24"/>
      <c r="I52" s="25">
        <f>SUM(O40:O49)</f>
        <v>29</v>
      </c>
      <c r="J52" s="25"/>
      <c r="K52" s="25"/>
      <c r="L52" s="25"/>
      <c r="M52" s="25"/>
      <c r="N52" s="25"/>
      <c r="O52" s="25"/>
      <c r="P52" s="26">
        <f>SUM(P40:P49)</f>
        <v>69</v>
      </c>
      <c r="Q52" s="28">
        <f>SUM(P40:P49)/5</f>
        <v>13.8</v>
      </c>
      <c r="R52" s="3"/>
    </row>
    <row r="53" spans="1:19">
      <c r="A53" s="18" t="s">
        <v>22</v>
      </c>
      <c r="B53" s="29" t="s">
        <v>3</v>
      </c>
      <c r="C53" s="29"/>
      <c r="D53" s="29"/>
      <c r="E53" s="29"/>
      <c r="F53" s="29"/>
      <c r="G53" s="29"/>
      <c r="H53" s="21">
        <f>SUM(H40:H49)/5</f>
        <v>8</v>
      </c>
      <c r="I53" s="29" t="s">
        <v>3</v>
      </c>
      <c r="J53" s="29"/>
      <c r="K53" s="29"/>
      <c r="L53" s="29"/>
      <c r="M53" s="29"/>
      <c r="N53" s="29"/>
      <c r="O53" s="21">
        <f>SUM(O40:O49)/5</f>
        <v>5.8</v>
      </c>
      <c r="P53" s="27"/>
      <c r="Q53" s="28"/>
      <c r="R53" s="3"/>
    </row>
  </sheetData>
  <mergeCells count="152">
    <mergeCell ref="R12:S12"/>
    <mergeCell ref="R13:S13"/>
    <mergeCell ref="R42:S42"/>
    <mergeCell ref="R43:S43"/>
    <mergeCell ref="R44:S44"/>
    <mergeCell ref="R24:S24"/>
    <mergeCell ref="R25:S25"/>
    <mergeCell ref="R15:S15"/>
    <mergeCell ref="R45:S45"/>
    <mergeCell ref="R14:S14"/>
    <mergeCell ref="R31:S31"/>
    <mergeCell ref="R40:S40"/>
    <mergeCell ref="R41:S41"/>
    <mergeCell ref="R26:S26"/>
    <mergeCell ref="R27:S27"/>
    <mergeCell ref="A19:S19"/>
    <mergeCell ref="R20:S21"/>
    <mergeCell ref="H22:H23"/>
    <mergeCell ref="O22:O23"/>
    <mergeCell ref="P22:P23"/>
    <mergeCell ref="Q22:Q23"/>
    <mergeCell ref="R22:S23"/>
    <mergeCell ref="A26:A27"/>
    <mergeCell ref="A28:A29"/>
    <mergeCell ref="Q4:Q5"/>
    <mergeCell ref="B2:H2"/>
    <mergeCell ref="I2:O2"/>
    <mergeCell ref="P4:P5"/>
    <mergeCell ref="Q6:Q7"/>
    <mergeCell ref="O8:O9"/>
    <mergeCell ref="O10:O11"/>
    <mergeCell ref="R6:S6"/>
    <mergeCell ref="R7:S7"/>
    <mergeCell ref="R8:S8"/>
    <mergeCell ref="R9:S9"/>
    <mergeCell ref="Q8:Q9"/>
    <mergeCell ref="P8:P9"/>
    <mergeCell ref="R10:S11"/>
    <mergeCell ref="Q10:Q11"/>
    <mergeCell ref="P10:P11"/>
    <mergeCell ref="B16:H16"/>
    <mergeCell ref="I16:O16"/>
    <mergeCell ref="B14:H14"/>
    <mergeCell ref="Q16:Q17"/>
    <mergeCell ref="B17:G17"/>
    <mergeCell ref="I17:N17"/>
    <mergeCell ref="A1:S1"/>
    <mergeCell ref="A14:A15"/>
    <mergeCell ref="A4:A5"/>
    <mergeCell ref="A6:A7"/>
    <mergeCell ref="A8:A9"/>
    <mergeCell ref="A10:A11"/>
    <mergeCell ref="A12:A13"/>
    <mergeCell ref="P6:P7"/>
    <mergeCell ref="P12:P13"/>
    <mergeCell ref="H10:H11"/>
    <mergeCell ref="R2:S3"/>
    <mergeCell ref="R4:S5"/>
    <mergeCell ref="H4:H5"/>
    <mergeCell ref="H6:H7"/>
    <mergeCell ref="H8:H9"/>
    <mergeCell ref="O4:O5"/>
    <mergeCell ref="O6:O7"/>
    <mergeCell ref="Q26:Q27"/>
    <mergeCell ref="H28:H29"/>
    <mergeCell ref="O28:O29"/>
    <mergeCell ref="H12:H13"/>
    <mergeCell ref="H24:H25"/>
    <mergeCell ref="O24:O25"/>
    <mergeCell ref="P24:P25"/>
    <mergeCell ref="Q24:Q25"/>
    <mergeCell ref="B20:H20"/>
    <mergeCell ref="I20:O20"/>
    <mergeCell ref="I14:O14"/>
    <mergeCell ref="B15:H15"/>
    <mergeCell ref="I15:O15"/>
    <mergeCell ref="O12:O13"/>
    <mergeCell ref="P28:P29"/>
    <mergeCell ref="Q28:Q29"/>
    <mergeCell ref="P16:P17"/>
    <mergeCell ref="Q12:Q13"/>
    <mergeCell ref="A22:A23"/>
    <mergeCell ref="A24:A25"/>
    <mergeCell ref="R30:S30"/>
    <mergeCell ref="B34:H34"/>
    <mergeCell ref="I34:O34"/>
    <mergeCell ref="B35:G35"/>
    <mergeCell ref="I35:N35"/>
    <mergeCell ref="A30:A31"/>
    <mergeCell ref="P30:P31"/>
    <mergeCell ref="Q30:Q31"/>
    <mergeCell ref="P34:P35"/>
    <mergeCell ref="Q34:Q35"/>
    <mergeCell ref="A32:A33"/>
    <mergeCell ref="B32:H32"/>
    <mergeCell ref="I32:O32"/>
    <mergeCell ref="B33:H33"/>
    <mergeCell ref="I33:O33"/>
    <mergeCell ref="H30:H31"/>
    <mergeCell ref="O30:O31"/>
    <mergeCell ref="R32:S32"/>
    <mergeCell ref="R33:S33"/>
    <mergeCell ref="H26:H27"/>
    <mergeCell ref="O26:O27"/>
    <mergeCell ref="P26:P27"/>
    <mergeCell ref="R50:S50"/>
    <mergeCell ref="A42:A43"/>
    <mergeCell ref="H42:H43"/>
    <mergeCell ref="O42:O43"/>
    <mergeCell ref="P42:P43"/>
    <mergeCell ref="Q42:Q43"/>
    <mergeCell ref="A44:A45"/>
    <mergeCell ref="H44:H45"/>
    <mergeCell ref="O44:O45"/>
    <mergeCell ref="P44:P45"/>
    <mergeCell ref="Q44:Q45"/>
    <mergeCell ref="H48:H49"/>
    <mergeCell ref="O48:O49"/>
    <mergeCell ref="P48:P49"/>
    <mergeCell ref="Q48:Q49"/>
    <mergeCell ref="R46:S46"/>
    <mergeCell ref="R47:S47"/>
    <mergeCell ref="A46:A47"/>
    <mergeCell ref="H46:H47"/>
    <mergeCell ref="O46:O47"/>
    <mergeCell ref="P46:P47"/>
    <mergeCell ref="R48:S48"/>
    <mergeCell ref="R49:S49"/>
    <mergeCell ref="B52:H52"/>
    <mergeCell ref="I52:O52"/>
    <mergeCell ref="P52:P53"/>
    <mergeCell ref="Q52:Q53"/>
    <mergeCell ref="B53:G53"/>
    <mergeCell ref="I53:N53"/>
    <mergeCell ref="Q46:Q47"/>
    <mergeCell ref="R28:S28"/>
    <mergeCell ref="R29:S29"/>
    <mergeCell ref="A37:S37"/>
    <mergeCell ref="B38:H38"/>
    <mergeCell ref="I38:O38"/>
    <mergeCell ref="R38:S39"/>
    <mergeCell ref="A40:A41"/>
    <mergeCell ref="H40:H41"/>
    <mergeCell ref="O40:O41"/>
    <mergeCell ref="P40:P41"/>
    <mergeCell ref="Q40:Q41"/>
    <mergeCell ref="A50:A51"/>
    <mergeCell ref="B50:H50"/>
    <mergeCell ref="I50:O50"/>
    <mergeCell ref="B51:H51"/>
    <mergeCell ref="I51:O51"/>
    <mergeCell ref="A48:A49"/>
  </mergeCells>
  <phoneticPr fontId="1" type="noConversion"/>
  <pageMargins left="0.59055118110236227" right="0.11811023622047245" top="0.23622047244094491" bottom="0.11811023622047245" header="0.11811023622047245" footer="0.11811023622047245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</dc:creator>
  <cp:lastModifiedBy>Wojciech Telesz</cp:lastModifiedBy>
  <cp:lastPrinted>2020-08-10T14:07:44Z</cp:lastPrinted>
  <dcterms:created xsi:type="dcterms:W3CDTF">2010-10-20T07:55:34Z</dcterms:created>
  <dcterms:modified xsi:type="dcterms:W3CDTF">2025-12-06T15:09:57Z</dcterms:modified>
</cp:coreProperties>
</file>