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3\Puchar Sanu 2023\"/>
    </mc:Choice>
  </mc:AlternateContent>
  <xr:revisionPtr revIDLastSave="0" documentId="13_ncr:1_{D3BA9C5A-C2F1-40C5-8102-62A8D700BA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4" i="1" l="1"/>
  <c r="N64" i="1"/>
  <c r="H64" i="1"/>
  <c r="T61" i="1"/>
  <c r="N61" i="1"/>
  <c r="H61" i="1"/>
  <c r="T58" i="1"/>
  <c r="N58" i="1"/>
  <c r="H58" i="1"/>
  <c r="T55" i="1"/>
  <c r="N55" i="1"/>
  <c r="H55" i="1"/>
  <c r="T52" i="1"/>
  <c r="N52" i="1"/>
  <c r="H52" i="1"/>
  <c r="T40" i="1"/>
  <c r="N40" i="1"/>
  <c r="H40" i="1"/>
  <c r="T37" i="1"/>
  <c r="N37" i="1"/>
  <c r="H37" i="1"/>
  <c r="T34" i="1"/>
  <c r="N34" i="1"/>
  <c r="H34" i="1"/>
  <c r="T31" i="1"/>
  <c r="N31" i="1"/>
  <c r="H31" i="1"/>
  <c r="T28" i="1"/>
  <c r="N28" i="1"/>
  <c r="H28" i="1"/>
  <c r="T70" i="1" l="1"/>
  <c r="U64" i="1"/>
  <c r="W64" i="1" s="1"/>
  <c r="U61" i="1"/>
  <c r="W61" i="1" s="1"/>
  <c r="U55" i="1"/>
  <c r="W55" i="1" s="1"/>
  <c r="U31" i="1"/>
  <c r="W31" i="1" s="1"/>
  <c r="O45" i="1"/>
  <c r="T47" i="1" s="1"/>
  <c r="U34" i="1"/>
  <c r="W34" i="1" s="1"/>
  <c r="U37" i="1"/>
  <c r="W37" i="1" s="1"/>
  <c r="U58" i="1"/>
  <c r="W58" i="1" s="1"/>
  <c r="H46" i="1"/>
  <c r="H70" i="1"/>
  <c r="N70" i="1"/>
  <c r="U40" i="1"/>
  <c r="W40" i="1" s="1"/>
  <c r="U52" i="1"/>
  <c r="I69" i="1"/>
  <c r="N71" i="1" s="1"/>
  <c r="O69" i="1"/>
  <c r="T71" i="1" s="1"/>
  <c r="C69" i="1"/>
  <c r="C45" i="1"/>
  <c r="N46" i="1"/>
  <c r="U28" i="1"/>
  <c r="I45" i="1"/>
  <c r="N47" i="1" s="1"/>
  <c r="T46" i="1"/>
  <c r="T7" i="1"/>
  <c r="N7" i="1"/>
  <c r="H7" i="1"/>
  <c r="H4" i="1"/>
  <c r="N4" i="1"/>
  <c r="T4" i="1"/>
  <c r="W28" i="1" l="1"/>
  <c r="W46" i="1" s="1"/>
  <c r="U46" i="1"/>
  <c r="U43" i="1"/>
  <c r="U47" i="1" s="1"/>
  <c r="H47" i="1"/>
  <c r="W52" i="1"/>
  <c r="W70" i="1" s="1"/>
  <c r="U70" i="1"/>
  <c r="H71" i="1"/>
  <c r="U67" i="1"/>
  <c r="U71" i="1" s="1"/>
  <c r="U7" i="1"/>
  <c r="W7" i="1" s="1"/>
  <c r="T13" i="1" l="1"/>
  <c r="N13" i="1"/>
  <c r="H13" i="1"/>
  <c r="T10" i="1"/>
  <c r="N10" i="1"/>
  <c r="H10" i="1"/>
  <c r="H16" i="1"/>
  <c r="N16" i="1"/>
  <c r="T16" i="1"/>
  <c r="O21" i="1" l="1"/>
  <c r="T23" i="1" s="1"/>
  <c r="C21" i="1"/>
  <c r="U16" i="1"/>
  <c r="W16" i="1" s="1"/>
  <c r="I21" i="1"/>
  <c r="N23" i="1" s="1"/>
  <c r="H22" i="1"/>
  <c r="T22" i="1"/>
  <c r="N22" i="1"/>
  <c r="U13" i="1"/>
  <c r="W13" i="1" s="1"/>
  <c r="U4" i="1"/>
  <c r="U10" i="1"/>
  <c r="W10" i="1" s="1"/>
  <c r="U19" i="1" l="1"/>
  <c r="U23" i="1" s="1"/>
  <c r="W4" i="1"/>
  <c r="W22" i="1" s="1"/>
  <c r="U22" i="1"/>
  <c r="H23" i="1"/>
</calcChain>
</file>

<file path=xl/sharedStrings.xml><?xml version="1.0" encoding="utf-8"?>
<sst xmlns="http://schemas.openxmlformats.org/spreadsheetml/2006/main" count="317" uniqueCount="116">
  <si>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</si>
  <si>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</si>
  <si>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</si>
  <si>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</si>
  <si>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</si>
  <si>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</si>
  <si>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</si>
  <si>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</si>
  <si>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</si>
  <si>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</si>
  <si>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</si>
  <si>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</si>
  <si>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</si>
  <si>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</si>
  <si>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</si>
  <si>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</si>
  <si>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</si>
  <si>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</si>
  <si>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</si>
  <si>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</si>
  <si>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</si>
  <si>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</si>
  <si>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</si>
  <si>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</si>
  <si>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</si>
  <si>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</si>
  <si>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Tura 1 (sobota 8.00-11.00)</t>
  </si>
  <si>
    <t>Tura 2 (sobota 14.30-17.30)</t>
  </si>
  <si>
    <t>Średnia ilość ryb na zawodnika:</t>
  </si>
  <si>
    <t>II liga</t>
  </si>
  <si>
    <t>Tura 3 (niedziela 8.30-11.30)</t>
  </si>
  <si>
    <t>Kaniuczak Rafał</t>
  </si>
  <si>
    <t>Łach Amadeusz</t>
  </si>
  <si>
    <t>Łach Paweł</t>
  </si>
  <si>
    <t>od Urzędu Gminy Nozdrzec</t>
  </si>
  <si>
    <t>od ok. 300 m poniżej drogi na Żurawiec</t>
  </si>
  <si>
    <t>ujście potoku Baryczka</t>
  </si>
  <si>
    <t>do ok. 200 m poniżej NZOZ Nozdrzec (wygolona łąka)</t>
  </si>
  <si>
    <t>od ok. 200 m poniżej NZOZ Nozdrzec</t>
  </si>
  <si>
    <t>wygolona łąka</t>
  </si>
  <si>
    <t xml:space="preserve"> do ok. 300 m poniżej drogi na Żurawiec - ujście potoku Łubienka</t>
  </si>
  <si>
    <t>ujście potoku Łubienka - powyżej tartaku</t>
  </si>
  <si>
    <t>do 100 m poniżej parkingu i wiaty (koło stadionu)</t>
  </si>
  <si>
    <t>od 100 m poniżej parkingu i wiaty (koło stadionu)</t>
  </si>
  <si>
    <t>Dąbrówka Starzeńska</t>
  </si>
  <si>
    <t>do ok. 35 m poniżej wjazdu pod ogródki działkowe</t>
  </si>
  <si>
    <t>od 450 m poniżej China House</t>
  </si>
  <si>
    <t>od ok. 35 m poniżej wjazdu pod ogródki działkowe</t>
  </si>
  <si>
    <t>do powalonej wierzby</t>
  </si>
  <si>
    <t>od powalonej wierzby</t>
  </si>
  <si>
    <t xml:space="preserve"> do ok. 220 m poniżej mostu w Dynowie</t>
  </si>
  <si>
    <t xml:space="preserve"> od ok. 220 m poniżej mostu w Dynowie</t>
  </si>
  <si>
    <t>do początku wyspy</t>
  </si>
  <si>
    <t>od początku wyspy</t>
  </si>
  <si>
    <t>do zielonego domu przed tartakiem</t>
  </si>
  <si>
    <t>od zielonego domu przed tartakiem</t>
  </si>
  <si>
    <t>do ujścia potoku Dynówka</t>
  </si>
  <si>
    <t>od ujścia potoku Dynówka - koniec wyspy</t>
  </si>
  <si>
    <t>do 100 m poniżej wylotu z oczyszczalni</t>
  </si>
  <si>
    <t>od 100 m poniżej wylotu z oczyszczalni</t>
  </si>
  <si>
    <t>do 80 m poniżej schodków, domek po prawej stronie,</t>
  </si>
  <si>
    <t>domek po prawej stronie, szarfa na dużej wierzbie)</t>
  </si>
  <si>
    <t>od 80 m poniżej schodków, domek po prawej stronie,</t>
  </si>
  <si>
    <t>do okorowanej wierzby naprzeciw dołu po prawej stronie drogi</t>
  </si>
  <si>
    <t>od okorowanej wierzby naprzeciw dołu po prawej stronie drogi</t>
  </si>
  <si>
    <t>do ok. 270 m od zjazdu do rzeki</t>
  </si>
  <si>
    <t>od ok. 270 m od zjazdu do rzeki</t>
  </si>
  <si>
    <t>do pierwszego domku, po lewej stronie,</t>
  </si>
  <si>
    <t>poniżej lasu pod Łachem</t>
  </si>
  <si>
    <t>do 450 m poniżej China House, poniżej agroturystyki U GRODZIA</t>
  </si>
  <si>
    <t>poniżej agroturystyki U GRODZIA</t>
  </si>
  <si>
    <t>Drelinkiewicz Grzegorz</t>
  </si>
  <si>
    <t>Zając Grzegorz</t>
  </si>
  <si>
    <t>Merkisz Aleksander</t>
  </si>
  <si>
    <t>Gładysz Mateusz</t>
  </si>
  <si>
    <t>Krukowski Adam</t>
  </si>
  <si>
    <t>Gąsecki Kamil</t>
  </si>
  <si>
    <t>Frąckowiak Grzegorz</t>
  </si>
  <si>
    <t>Skrzypek Grzegorz</t>
  </si>
  <si>
    <t>Konwiński Andrzej</t>
  </si>
  <si>
    <t>Chytła Wojciech</t>
  </si>
  <si>
    <t>Błaszczak Gerard</t>
  </si>
  <si>
    <t>Kęsek Konrad</t>
  </si>
  <si>
    <t>Rodak Mariusz</t>
  </si>
  <si>
    <t>Ławnik Artur</t>
  </si>
  <si>
    <t>Mikulski Konrad</t>
  </si>
  <si>
    <t>Biegus Patryk</t>
  </si>
  <si>
    <t>Krawiecki Marek</t>
  </si>
  <si>
    <t>Szuba Krzysztof</t>
  </si>
  <si>
    <t>Bolisęga Jerzy</t>
  </si>
  <si>
    <t>Gajda Paweł</t>
  </si>
  <si>
    <t>Ciszewski Jarosław</t>
  </si>
  <si>
    <t>Juszczak Michał</t>
  </si>
  <si>
    <t>Kijowski Stanisław</t>
  </si>
  <si>
    <t>Chmielecki Robert</t>
  </si>
  <si>
    <t>Oświata Marcin</t>
  </si>
  <si>
    <t>Tworzydło Tomasz</t>
  </si>
  <si>
    <t>Raczyński Piotr</t>
  </si>
  <si>
    <t>Majer Włodzimierz</t>
  </si>
  <si>
    <t>Woźny Robert</t>
  </si>
  <si>
    <t>Krupa Stanisław</t>
  </si>
  <si>
    <t>Piszcz Waldemar</t>
  </si>
  <si>
    <t>Żywicki Mateusz</t>
  </si>
  <si>
    <t>Chmielewski Tomasz</t>
  </si>
  <si>
    <t>Marcinów Grzegorz</t>
  </si>
  <si>
    <t>Ludwiniak Jakub</t>
  </si>
  <si>
    <t>Koba Daniel</t>
  </si>
  <si>
    <t>Cudzich Tomasz</t>
  </si>
  <si>
    <t>Darżynkiewicz Bartłomiej</t>
  </si>
  <si>
    <t>Obłoza Arkadiusz</t>
  </si>
  <si>
    <t>Klann Marcin</t>
  </si>
  <si>
    <t>Piętowski Łukasz</t>
  </si>
  <si>
    <t>Omazda Robert</t>
  </si>
  <si>
    <t>Puchar Sanu 2023  (27-28 maja) - Sektor C (rzeka San - odcinek Dynów-Pawłokoma)</t>
  </si>
  <si>
    <t>Puchar Sanu 2023  (27-28 maja) - Sektor B (rzeka San - odcinek Dynów)</t>
  </si>
  <si>
    <t>Puchar Sanu 2023  (27-28 maja) - Sektor A (rzeka San - odcinek Nozdrzec - Dynów)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</si>
</sst>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164" fontId="1" fillId="0" borderId="0" xfId="0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zoomScaleNormal="100" workbookViewId="0">
      <selection sqref="A1:W1"/>
    </sheetView>
  </sheetViews>
  <sheetFormatPr defaultColWidth="9.109375" defaultRowHeight="13.2" x14ac:dyDescent="0.25"/>
  <cols>
    <col min="1" max="1" width="2.6640625" style="2" bestFit="1" customWidth="1"/>
    <col min="2" max="2" width="3.88671875" style="2" customWidth="1"/>
    <col min="3" max="3" width="17.21875" style="1" bestFit="1" customWidth="1"/>
    <col min="4" max="4" width="3.33203125" style="2" bestFit="1" customWidth="1"/>
    <col min="5" max="5" width="3.5546875" style="2" bestFit="1" customWidth="1"/>
    <col min="6" max="6" width="3.88671875" style="2" bestFit="1" customWidth="1"/>
    <col min="7" max="7" width="3.5546875" style="2" bestFit="1" customWidth="1"/>
    <col min="8" max="8" width="3" style="2" bestFit="1" customWidth="1"/>
    <col min="9" max="9" width="17.21875" style="2" bestFit="1" customWidth="1"/>
    <col min="10" max="10" width="3.33203125" style="2" bestFit="1" customWidth="1"/>
    <col min="11" max="11" width="3.5546875" style="2" bestFit="1" customWidth="1"/>
    <col min="12" max="12" width="3.88671875" style="2" bestFit="1" customWidth="1"/>
    <col min="13" max="13" width="3.5546875" style="2" bestFit="1" customWidth="1"/>
    <col min="14" max="14" width="2.77734375" style="1" bestFit="1" customWidth="1"/>
    <col min="15" max="15" width="17.21875" style="2" bestFit="1" customWidth="1"/>
    <col min="16" max="16" width="3.33203125" style="2" bestFit="1" customWidth="1"/>
    <col min="17" max="17" width="3.5546875" style="2" bestFit="1" customWidth="1"/>
    <col min="18" max="18" width="3.88671875" style="2" bestFit="1" customWidth="1"/>
    <col min="19" max="19" width="3.5546875" style="2" bestFit="1" customWidth="1"/>
    <col min="20" max="20" width="3" style="2" bestFit="1" customWidth="1"/>
    <col min="21" max="21" width="3.44140625" style="3" bestFit="1" customWidth="1"/>
    <col min="22" max="22" width="43.77734375" style="5" bestFit="1" customWidth="1"/>
    <col min="23" max="23" width="8" style="1" bestFit="1" customWidth="1"/>
    <col min="24" max="16384" width="9.109375" style="1"/>
  </cols>
  <sheetData>
    <row r="1" spans="1:23" s="4" customFormat="1" x14ac:dyDescent="0.25">
      <c r="A1" s="75" t="s">
        <v>115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</row>
    <row r="2" spans="1:23" s="6" customFormat="1" ht="10.199999999999999" x14ac:dyDescent="0.2">
      <c r="A2" s="47" t="s">
        <v>9</v>
      </c>
      <c r="B2" s="50" t="s">
        <v>10</v>
      </c>
      <c r="C2" s="45" t="s">
        <v>26</v>
      </c>
      <c r="D2" s="45"/>
      <c r="E2" s="45"/>
      <c r="F2" s="45"/>
      <c r="G2" s="45"/>
      <c r="H2" s="46"/>
      <c r="I2" s="50" t="s">
        <v>27</v>
      </c>
      <c r="J2" s="50"/>
      <c r="K2" s="50"/>
      <c r="L2" s="50"/>
      <c r="M2" s="50"/>
      <c r="N2" s="50"/>
      <c r="O2" s="50" t="s">
        <v>30</v>
      </c>
      <c r="P2" s="50"/>
      <c r="Q2" s="50"/>
      <c r="R2" s="50"/>
      <c r="S2" s="50"/>
      <c r="T2" s="50"/>
      <c r="U2" s="8" t="s">
        <v>1</v>
      </c>
      <c r="V2" s="50" t="s">
        <v>8</v>
      </c>
      <c r="W2" s="9" t="s">
        <v>18</v>
      </c>
    </row>
    <row r="3" spans="1:23" s="6" customFormat="1" ht="10.199999999999999" x14ac:dyDescent="0.2">
      <c r="A3" s="48"/>
      <c r="B3" s="50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50"/>
      <c r="W3" s="11" t="s">
        <v>19</v>
      </c>
    </row>
    <row r="4" spans="1:23" s="17" customFormat="1" ht="10.199999999999999" x14ac:dyDescent="0.2">
      <c r="A4" s="51">
        <v>1</v>
      </c>
      <c r="B4" s="12">
        <v>1</v>
      </c>
      <c r="C4" s="13" t="s">
        <v>106</v>
      </c>
      <c r="D4" s="36">
        <v>0</v>
      </c>
      <c r="E4" s="15"/>
      <c r="F4" s="14">
        <v>0</v>
      </c>
      <c r="G4" s="15">
        <v>15</v>
      </c>
      <c r="H4" s="49">
        <f>SUM(D4:D6)</f>
        <v>0</v>
      </c>
      <c r="I4" s="16" t="s">
        <v>100</v>
      </c>
      <c r="J4" s="36">
        <v>1</v>
      </c>
      <c r="K4" s="15">
        <v>25</v>
      </c>
      <c r="L4" s="14">
        <v>850</v>
      </c>
      <c r="M4" s="15">
        <v>6.5</v>
      </c>
      <c r="N4" s="49">
        <f>SUM(J4:J6)</f>
        <v>3</v>
      </c>
      <c r="O4" s="16" t="s">
        <v>81</v>
      </c>
      <c r="P4" s="36">
        <v>1</v>
      </c>
      <c r="Q4" s="15">
        <v>60.5</v>
      </c>
      <c r="R4" s="14">
        <v>1930</v>
      </c>
      <c r="S4" s="15">
        <v>4</v>
      </c>
      <c r="T4" s="49">
        <f>SUM(P4:P6)</f>
        <v>2</v>
      </c>
      <c r="U4" s="44">
        <f>SUM(H4,N4,T4)</f>
        <v>5</v>
      </c>
      <c r="V4" s="38" t="s">
        <v>34</v>
      </c>
      <c r="W4" s="44">
        <f>SUM(U4)-9</f>
        <v>-4</v>
      </c>
    </row>
    <row r="5" spans="1:23" s="17" customFormat="1" ht="10.199999999999999" x14ac:dyDescent="0.2">
      <c r="A5" s="52"/>
      <c r="B5" s="12">
        <v>2</v>
      </c>
      <c r="C5" s="13" t="s">
        <v>74</v>
      </c>
      <c r="D5" s="36">
        <v>0</v>
      </c>
      <c r="E5" s="15"/>
      <c r="F5" s="14">
        <v>0</v>
      </c>
      <c r="G5" s="15">
        <v>15</v>
      </c>
      <c r="H5" s="49"/>
      <c r="I5" s="16" t="s">
        <v>87</v>
      </c>
      <c r="J5" s="36">
        <v>2</v>
      </c>
      <c r="K5" s="15">
        <v>25.8</v>
      </c>
      <c r="L5" s="14">
        <v>1760</v>
      </c>
      <c r="M5" s="15">
        <v>3</v>
      </c>
      <c r="N5" s="49"/>
      <c r="O5" s="18" t="s">
        <v>98</v>
      </c>
      <c r="P5" s="36">
        <v>0</v>
      </c>
      <c r="Q5" s="15"/>
      <c r="R5" s="14">
        <v>0</v>
      </c>
      <c r="S5" s="15">
        <v>15</v>
      </c>
      <c r="T5" s="49"/>
      <c r="U5" s="44"/>
      <c r="V5" s="30" t="s">
        <v>36</v>
      </c>
      <c r="W5" s="44"/>
    </row>
    <row r="6" spans="1:23" s="17" customFormat="1" ht="10.199999999999999" x14ac:dyDescent="0.2">
      <c r="A6" s="52"/>
      <c r="B6" s="12">
        <v>3</v>
      </c>
      <c r="C6" s="13" t="s">
        <v>72</v>
      </c>
      <c r="D6" s="36">
        <v>0</v>
      </c>
      <c r="E6" s="15"/>
      <c r="F6" s="14">
        <v>0</v>
      </c>
      <c r="G6" s="15">
        <v>15</v>
      </c>
      <c r="H6" s="49"/>
      <c r="I6" s="16" t="s">
        <v>103</v>
      </c>
      <c r="J6" s="36">
        <v>0</v>
      </c>
      <c r="K6" s="15"/>
      <c r="L6" s="14">
        <v>0</v>
      </c>
      <c r="M6" s="15">
        <v>15</v>
      </c>
      <c r="N6" s="49"/>
      <c r="O6" s="18" t="s">
        <v>31</v>
      </c>
      <c r="P6" s="36">
        <v>1</v>
      </c>
      <c r="Q6" s="15">
        <v>25.3</v>
      </c>
      <c r="R6" s="14">
        <v>880</v>
      </c>
      <c r="S6" s="15">
        <v>9</v>
      </c>
      <c r="T6" s="49"/>
      <c r="U6" s="44"/>
      <c r="V6" s="30" t="s">
        <v>37</v>
      </c>
      <c r="W6" s="44"/>
    </row>
    <row r="7" spans="1:23" s="17" customFormat="1" ht="11.25" customHeight="1" x14ac:dyDescent="0.2">
      <c r="A7" s="57">
        <v>2</v>
      </c>
      <c r="B7" s="19">
        <v>4</v>
      </c>
      <c r="C7" s="20" t="s">
        <v>90</v>
      </c>
      <c r="D7" s="37">
        <v>0</v>
      </c>
      <c r="E7" s="22"/>
      <c r="F7" s="21">
        <v>0</v>
      </c>
      <c r="G7" s="22">
        <v>15</v>
      </c>
      <c r="H7" s="53">
        <f>SUM(D7:D9)</f>
        <v>0</v>
      </c>
      <c r="I7" s="23" t="s">
        <v>76</v>
      </c>
      <c r="J7" s="37">
        <v>0</v>
      </c>
      <c r="K7" s="22"/>
      <c r="L7" s="21">
        <v>0</v>
      </c>
      <c r="M7" s="22">
        <v>15</v>
      </c>
      <c r="N7" s="53">
        <f>SUM(J7:J9)</f>
        <v>0</v>
      </c>
      <c r="O7" s="24" t="s">
        <v>99</v>
      </c>
      <c r="P7" s="37">
        <v>1</v>
      </c>
      <c r="Q7" s="22">
        <v>36.5</v>
      </c>
      <c r="R7" s="21">
        <v>1210</v>
      </c>
      <c r="S7" s="22">
        <v>6</v>
      </c>
      <c r="T7" s="53">
        <f>SUM(P7:P9)</f>
        <v>2</v>
      </c>
      <c r="U7" s="54">
        <f>SUM(H7,N7,T7)</f>
        <v>2</v>
      </c>
      <c r="V7" s="39" t="s">
        <v>38</v>
      </c>
      <c r="W7" s="54">
        <f t="shared" ref="W7" si="0">SUM(U7)-9</f>
        <v>-7</v>
      </c>
    </row>
    <row r="8" spans="1:23" s="17" customFormat="1" ht="11.25" customHeight="1" x14ac:dyDescent="0.2">
      <c r="A8" s="58"/>
      <c r="B8" s="19">
        <v>5</v>
      </c>
      <c r="C8" s="20" t="s">
        <v>77</v>
      </c>
      <c r="D8" s="37">
        <v>0</v>
      </c>
      <c r="E8" s="22"/>
      <c r="F8" s="21">
        <v>0</v>
      </c>
      <c r="G8" s="22">
        <v>15</v>
      </c>
      <c r="H8" s="53"/>
      <c r="I8" s="24" t="s">
        <v>102</v>
      </c>
      <c r="J8" s="37">
        <v>0</v>
      </c>
      <c r="K8" s="22"/>
      <c r="L8" s="21">
        <v>0</v>
      </c>
      <c r="M8" s="22">
        <v>15</v>
      </c>
      <c r="N8" s="53"/>
      <c r="O8" s="24" t="s">
        <v>111</v>
      </c>
      <c r="P8" s="37">
        <v>1</v>
      </c>
      <c r="Q8" s="22">
        <v>26.2</v>
      </c>
      <c r="R8" s="21">
        <v>910</v>
      </c>
      <c r="S8" s="22">
        <v>7</v>
      </c>
      <c r="T8" s="53"/>
      <c r="U8" s="54"/>
      <c r="V8" s="31" t="s">
        <v>39</v>
      </c>
      <c r="W8" s="54"/>
    </row>
    <row r="9" spans="1:23" s="17" customFormat="1" ht="11.25" customHeight="1" x14ac:dyDescent="0.2">
      <c r="A9" s="58"/>
      <c r="B9" s="19">
        <v>6</v>
      </c>
      <c r="C9" s="20" t="s">
        <v>91</v>
      </c>
      <c r="D9" s="37">
        <v>0</v>
      </c>
      <c r="E9" s="22"/>
      <c r="F9" s="21">
        <v>0</v>
      </c>
      <c r="G9" s="22">
        <v>15</v>
      </c>
      <c r="H9" s="53"/>
      <c r="I9" s="24" t="s">
        <v>101</v>
      </c>
      <c r="J9" s="37">
        <v>0</v>
      </c>
      <c r="K9" s="22"/>
      <c r="L9" s="21">
        <v>0</v>
      </c>
      <c r="M9" s="22">
        <v>15</v>
      </c>
      <c r="N9" s="53"/>
      <c r="O9" s="24" t="s">
        <v>71</v>
      </c>
      <c r="P9" s="37">
        <v>0</v>
      </c>
      <c r="Q9" s="22"/>
      <c r="R9" s="21">
        <v>0</v>
      </c>
      <c r="S9" s="22">
        <v>15</v>
      </c>
      <c r="T9" s="53"/>
      <c r="U9" s="54"/>
      <c r="V9" s="31" t="s">
        <v>40</v>
      </c>
      <c r="W9" s="54"/>
    </row>
    <row r="10" spans="1:23" s="17" customFormat="1" ht="11.25" customHeight="1" x14ac:dyDescent="0.2">
      <c r="A10" s="55">
        <v>3</v>
      </c>
      <c r="B10" s="12">
        <v>7</v>
      </c>
      <c r="C10" s="13" t="s">
        <v>95</v>
      </c>
      <c r="D10" s="36">
        <v>1</v>
      </c>
      <c r="E10" s="15">
        <v>27.3</v>
      </c>
      <c r="F10" s="14">
        <v>880</v>
      </c>
      <c r="G10" s="15">
        <v>6.5</v>
      </c>
      <c r="H10" s="49">
        <f>SUM(D10:D12)</f>
        <v>4</v>
      </c>
      <c r="I10" s="16" t="s">
        <v>94</v>
      </c>
      <c r="J10" s="36">
        <v>0</v>
      </c>
      <c r="K10" s="15"/>
      <c r="L10" s="14">
        <v>0</v>
      </c>
      <c r="M10" s="15">
        <v>15</v>
      </c>
      <c r="N10" s="49">
        <f>SUM(J10:J12)</f>
        <v>1</v>
      </c>
      <c r="O10" s="16" t="s">
        <v>108</v>
      </c>
      <c r="P10" s="36">
        <v>0</v>
      </c>
      <c r="Q10" s="15"/>
      <c r="R10" s="14">
        <v>0</v>
      </c>
      <c r="S10" s="15">
        <v>15</v>
      </c>
      <c r="T10" s="49">
        <f>SUM(P10:P12)</f>
        <v>1</v>
      </c>
      <c r="U10" s="44">
        <f>SUM(H10,N10,T10)</f>
        <v>6</v>
      </c>
      <c r="V10" s="38" t="s">
        <v>35</v>
      </c>
      <c r="W10" s="44">
        <f t="shared" ref="W10" si="1">SUM(U10)-9</f>
        <v>-3</v>
      </c>
    </row>
    <row r="11" spans="1:23" s="17" customFormat="1" ht="11.25" customHeight="1" x14ac:dyDescent="0.2">
      <c r="A11" s="55"/>
      <c r="B11" s="12">
        <v>8</v>
      </c>
      <c r="C11" s="13" t="s">
        <v>82</v>
      </c>
      <c r="D11" s="36">
        <v>1</v>
      </c>
      <c r="E11" s="15">
        <v>25.8</v>
      </c>
      <c r="F11" s="14">
        <v>880</v>
      </c>
      <c r="G11" s="15">
        <v>8</v>
      </c>
      <c r="H11" s="49"/>
      <c r="I11" s="16" t="s">
        <v>96</v>
      </c>
      <c r="J11" s="36">
        <v>1</v>
      </c>
      <c r="K11" s="15">
        <v>26.7</v>
      </c>
      <c r="L11" s="14">
        <v>910</v>
      </c>
      <c r="M11" s="15">
        <v>4.5</v>
      </c>
      <c r="N11" s="49"/>
      <c r="O11" s="16" t="s">
        <v>92</v>
      </c>
      <c r="P11" s="36">
        <v>0</v>
      </c>
      <c r="Q11" s="15"/>
      <c r="R11" s="14">
        <v>0</v>
      </c>
      <c r="S11" s="15">
        <v>15</v>
      </c>
      <c r="T11" s="49"/>
      <c r="U11" s="44"/>
      <c r="V11" s="30" t="s">
        <v>41</v>
      </c>
      <c r="W11" s="44"/>
    </row>
    <row r="12" spans="1:23" s="17" customFormat="1" ht="11.25" customHeight="1" x14ac:dyDescent="0.2">
      <c r="A12" s="55"/>
      <c r="B12" s="12">
        <v>9</v>
      </c>
      <c r="C12" s="13" t="s">
        <v>75</v>
      </c>
      <c r="D12" s="36">
        <v>2</v>
      </c>
      <c r="E12" s="15">
        <v>39.799999999999997</v>
      </c>
      <c r="F12" s="14">
        <v>2570</v>
      </c>
      <c r="G12" s="15">
        <v>2</v>
      </c>
      <c r="H12" s="49"/>
      <c r="I12" s="16" t="s">
        <v>84</v>
      </c>
      <c r="J12" s="36">
        <v>0</v>
      </c>
      <c r="K12" s="15"/>
      <c r="L12" s="14">
        <v>0</v>
      </c>
      <c r="M12" s="15">
        <v>15</v>
      </c>
      <c r="N12" s="49"/>
      <c r="O12" s="18" t="s">
        <v>105</v>
      </c>
      <c r="P12" s="36">
        <v>1</v>
      </c>
      <c r="Q12" s="15">
        <v>25.5</v>
      </c>
      <c r="R12" s="14">
        <v>880</v>
      </c>
      <c r="S12" s="15">
        <v>8</v>
      </c>
      <c r="T12" s="49"/>
      <c r="U12" s="44"/>
      <c r="V12" s="32" t="s">
        <v>42</v>
      </c>
      <c r="W12" s="44"/>
    </row>
    <row r="13" spans="1:23" s="17" customFormat="1" ht="11.25" customHeight="1" x14ac:dyDescent="0.2">
      <c r="A13" s="56">
        <v>4</v>
      </c>
      <c r="B13" s="19">
        <v>10</v>
      </c>
      <c r="C13" s="20" t="s">
        <v>88</v>
      </c>
      <c r="D13" s="37">
        <v>1</v>
      </c>
      <c r="E13" s="22">
        <v>28.7</v>
      </c>
      <c r="F13" s="21">
        <v>970</v>
      </c>
      <c r="G13" s="22">
        <v>5</v>
      </c>
      <c r="H13" s="53">
        <f>SUM(D13:D15)</f>
        <v>3</v>
      </c>
      <c r="I13" s="23" t="s">
        <v>104</v>
      </c>
      <c r="J13" s="37">
        <v>3</v>
      </c>
      <c r="K13" s="22">
        <v>27.1</v>
      </c>
      <c r="L13" s="21">
        <v>2730</v>
      </c>
      <c r="M13" s="22">
        <v>1</v>
      </c>
      <c r="N13" s="53">
        <f>SUM(J13:J15)</f>
        <v>6</v>
      </c>
      <c r="O13" s="24" t="s">
        <v>32</v>
      </c>
      <c r="P13" s="37">
        <v>5</v>
      </c>
      <c r="Q13" s="22">
        <v>30.1</v>
      </c>
      <c r="R13" s="21">
        <v>4580</v>
      </c>
      <c r="S13" s="22">
        <v>1</v>
      </c>
      <c r="T13" s="53">
        <f>SUM(P13:P15)</f>
        <v>10</v>
      </c>
      <c r="U13" s="54">
        <f>SUM(H13,N13,T13)</f>
        <v>19</v>
      </c>
      <c r="V13" s="39" t="s">
        <v>43</v>
      </c>
      <c r="W13" s="54">
        <f t="shared" ref="W13" si="2">SUM(U13)-9</f>
        <v>10</v>
      </c>
    </row>
    <row r="14" spans="1:23" s="17" customFormat="1" ht="11.25" customHeight="1" x14ac:dyDescent="0.2">
      <c r="A14" s="56"/>
      <c r="B14" s="19">
        <v>11</v>
      </c>
      <c r="C14" s="20" t="s">
        <v>97</v>
      </c>
      <c r="D14" s="37">
        <v>0</v>
      </c>
      <c r="E14" s="22"/>
      <c r="F14" s="21">
        <v>0</v>
      </c>
      <c r="G14" s="22">
        <v>15</v>
      </c>
      <c r="H14" s="53"/>
      <c r="I14" s="24" t="s">
        <v>89</v>
      </c>
      <c r="J14" s="37">
        <v>2</v>
      </c>
      <c r="K14" s="22">
        <v>27.5</v>
      </c>
      <c r="L14" s="21">
        <v>1880</v>
      </c>
      <c r="M14" s="22">
        <v>2</v>
      </c>
      <c r="N14" s="53"/>
      <c r="O14" s="24" t="s">
        <v>73</v>
      </c>
      <c r="P14" s="37">
        <v>3</v>
      </c>
      <c r="Q14" s="22">
        <v>41</v>
      </c>
      <c r="R14" s="21">
        <v>3180</v>
      </c>
      <c r="S14" s="22">
        <v>3</v>
      </c>
      <c r="T14" s="53"/>
      <c r="U14" s="54"/>
      <c r="V14" s="31" t="s">
        <v>44</v>
      </c>
      <c r="W14" s="54"/>
    </row>
    <row r="15" spans="1:23" s="17" customFormat="1" ht="11.25" customHeight="1" x14ac:dyDescent="0.2">
      <c r="A15" s="56"/>
      <c r="B15" s="19">
        <v>12</v>
      </c>
      <c r="C15" s="20" t="s">
        <v>110</v>
      </c>
      <c r="D15" s="37">
        <v>2</v>
      </c>
      <c r="E15" s="22">
        <v>25.3</v>
      </c>
      <c r="F15" s="21">
        <v>1760</v>
      </c>
      <c r="G15" s="22">
        <v>4</v>
      </c>
      <c r="H15" s="53"/>
      <c r="I15" s="24" t="s">
        <v>109</v>
      </c>
      <c r="J15" s="37">
        <v>1</v>
      </c>
      <c r="K15" s="22">
        <v>25</v>
      </c>
      <c r="L15" s="21">
        <v>850</v>
      </c>
      <c r="M15" s="22">
        <v>6.5</v>
      </c>
      <c r="N15" s="53"/>
      <c r="O15" s="24" t="s">
        <v>107</v>
      </c>
      <c r="P15" s="37">
        <v>2</v>
      </c>
      <c r="Q15" s="22">
        <v>26</v>
      </c>
      <c r="R15" s="21">
        <v>1760</v>
      </c>
      <c r="S15" s="22">
        <v>5</v>
      </c>
      <c r="T15" s="53"/>
      <c r="U15" s="54"/>
      <c r="V15" s="34" t="s">
        <v>69</v>
      </c>
      <c r="W15" s="54"/>
    </row>
    <row r="16" spans="1:23" s="17" customFormat="1" ht="11.25" customHeight="1" x14ac:dyDescent="0.2">
      <c r="A16" s="55">
        <v>5</v>
      </c>
      <c r="B16" s="12">
        <v>13</v>
      </c>
      <c r="C16" s="13" t="s">
        <v>93</v>
      </c>
      <c r="D16" s="36">
        <v>1</v>
      </c>
      <c r="E16" s="15">
        <v>59</v>
      </c>
      <c r="F16" s="14">
        <v>1870</v>
      </c>
      <c r="G16" s="15">
        <v>3</v>
      </c>
      <c r="H16" s="49">
        <f>SUM(D16:D18)</f>
        <v>7</v>
      </c>
      <c r="I16" s="16" t="s">
        <v>78</v>
      </c>
      <c r="J16" s="36">
        <v>0</v>
      </c>
      <c r="K16" s="15"/>
      <c r="L16" s="14">
        <v>0</v>
      </c>
      <c r="M16" s="15">
        <v>15</v>
      </c>
      <c r="N16" s="49">
        <f>SUM(J16:J18)</f>
        <v>1</v>
      </c>
      <c r="O16" s="16" t="s">
        <v>79</v>
      </c>
      <c r="P16" s="36">
        <v>1</v>
      </c>
      <c r="Q16" s="15">
        <v>19</v>
      </c>
      <c r="R16" s="14">
        <v>670</v>
      </c>
      <c r="S16" s="15">
        <v>10</v>
      </c>
      <c r="T16" s="49">
        <f>SUM(P16:P18)</f>
        <v>5</v>
      </c>
      <c r="U16" s="44">
        <f>SUM(H16,N16,T16)</f>
        <v>13</v>
      </c>
      <c r="V16" s="38" t="s">
        <v>46</v>
      </c>
      <c r="W16" s="44">
        <f t="shared" ref="W16" si="3">SUM(U16)-9</f>
        <v>4</v>
      </c>
    </row>
    <row r="17" spans="1:23" s="17" customFormat="1" ht="11.25" customHeight="1" x14ac:dyDescent="0.2">
      <c r="A17" s="55"/>
      <c r="B17" s="12">
        <v>14</v>
      </c>
      <c r="C17" s="13" t="s">
        <v>83</v>
      </c>
      <c r="D17" s="36">
        <v>5</v>
      </c>
      <c r="E17" s="15">
        <v>36.200000000000003</v>
      </c>
      <c r="F17" s="14">
        <v>4970</v>
      </c>
      <c r="G17" s="15">
        <v>1</v>
      </c>
      <c r="H17" s="49"/>
      <c r="I17" s="16" t="s">
        <v>112</v>
      </c>
      <c r="J17" s="36">
        <v>0</v>
      </c>
      <c r="K17" s="15"/>
      <c r="L17" s="14">
        <v>0</v>
      </c>
      <c r="M17" s="15">
        <v>15</v>
      </c>
      <c r="N17" s="49"/>
      <c r="O17" s="18" t="s">
        <v>86</v>
      </c>
      <c r="P17" s="36">
        <v>4</v>
      </c>
      <c r="Q17" s="15">
        <v>27.2</v>
      </c>
      <c r="R17" s="14">
        <v>3610</v>
      </c>
      <c r="S17" s="15">
        <v>2</v>
      </c>
      <c r="T17" s="49"/>
      <c r="U17" s="44"/>
      <c r="V17" s="32" t="s">
        <v>70</v>
      </c>
      <c r="W17" s="44"/>
    </row>
    <row r="18" spans="1:23" s="17" customFormat="1" ht="11.25" customHeight="1" x14ac:dyDescent="0.2">
      <c r="A18" s="55"/>
      <c r="B18" s="12">
        <v>15</v>
      </c>
      <c r="C18" s="13" t="s">
        <v>33</v>
      </c>
      <c r="D18" s="36">
        <v>1</v>
      </c>
      <c r="E18" s="15">
        <v>27.3</v>
      </c>
      <c r="F18" s="14">
        <v>940</v>
      </c>
      <c r="G18" s="15">
        <v>6.5</v>
      </c>
      <c r="H18" s="49"/>
      <c r="I18" s="18" t="s">
        <v>85</v>
      </c>
      <c r="J18" s="36">
        <v>1</v>
      </c>
      <c r="K18" s="15">
        <v>26.7</v>
      </c>
      <c r="L18" s="14">
        <v>910</v>
      </c>
      <c r="M18" s="15">
        <v>4.5</v>
      </c>
      <c r="N18" s="49"/>
      <c r="O18" s="16" t="s">
        <v>80</v>
      </c>
      <c r="P18" s="36">
        <v>0</v>
      </c>
      <c r="Q18" s="15"/>
      <c r="R18" s="14">
        <v>0</v>
      </c>
      <c r="S18" s="15">
        <v>15</v>
      </c>
      <c r="T18" s="49"/>
      <c r="U18" s="44"/>
      <c r="V18" s="38" t="s">
        <v>45</v>
      </c>
      <c r="W18" s="44"/>
    </row>
    <row r="19" spans="1:23" s="26" customFormat="1" ht="10.199999999999999" x14ac:dyDescent="0.2">
      <c r="A19" s="59" t="s">
        <v>24</v>
      </c>
      <c r="B19" s="60"/>
      <c r="C19" s="65" t="s">
        <v>11</v>
      </c>
      <c r="D19" s="65"/>
      <c r="E19" s="65"/>
      <c r="F19" s="65"/>
      <c r="G19" s="65"/>
      <c r="H19" s="65"/>
      <c r="I19" s="65" t="s">
        <v>14</v>
      </c>
      <c r="J19" s="65"/>
      <c r="K19" s="65"/>
      <c r="L19" s="65"/>
      <c r="M19" s="65"/>
      <c r="N19" s="65"/>
      <c r="O19" s="65" t="s">
        <v>13</v>
      </c>
      <c r="P19" s="65"/>
      <c r="Q19" s="65"/>
      <c r="R19" s="65"/>
      <c r="S19" s="65"/>
      <c r="T19" s="65"/>
      <c r="U19" s="68">
        <f>SUM(C21,I21,O21)</f>
        <v>45</v>
      </c>
      <c r="V19" s="66" t="s">
        <v>20</v>
      </c>
      <c r="W19" s="25" t="s">
        <v>21</v>
      </c>
    </row>
    <row r="20" spans="1:23" s="26" customFormat="1" ht="10.199999999999999" x14ac:dyDescent="0.2">
      <c r="A20" s="63" t="s">
        <v>25</v>
      </c>
      <c r="B20" s="64"/>
      <c r="C20" s="65" t="s">
        <v>12</v>
      </c>
      <c r="D20" s="65"/>
      <c r="E20" s="65"/>
      <c r="F20" s="65"/>
      <c r="G20" s="65"/>
      <c r="H20" s="65"/>
      <c r="I20" s="65" t="s">
        <v>12</v>
      </c>
      <c r="J20" s="65"/>
      <c r="K20" s="65"/>
      <c r="L20" s="65"/>
      <c r="M20" s="65"/>
      <c r="N20" s="65"/>
      <c r="O20" s="65" t="s">
        <v>12</v>
      </c>
      <c r="P20" s="65"/>
      <c r="Q20" s="65"/>
      <c r="R20" s="65"/>
      <c r="S20" s="65"/>
      <c r="T20" s="65"/>
      <c r="U20" s="69"/>
      <c r="V20" s="67"/>
      <c r="W20" s="27" t="s">
        <v>22</v>
      </c>
    </row>
    <row r="21" spans="1:23" s="26" customFormat="1" ht="10.199999999999999" x14ac:dyDescent="0.2">
      <c r="A21" s="61">
        <v>2023</v>
      </c>
      <c r="B21" s="62"/>
      <c r="C21" s="43">
        <f>SUM(H4:H18)</f>
        <v>14</v>
      </c>
      <c r="D21" s="43"/>
      <c r="E21" s="43"/>
      <c r="F21" s="43"/>
      <c r="G21" s="43"/>
      <c r="H21" s="43"/>
      <c r="I21" s="43">
        <f>SUM(N4:N18)</f>
        <v>11</v>
      </c>
      <c r="J21" s="43"/>
      <c r="K21" s="43"/>
      <c r="L21" s="43"/>
      <c r="M21" s="43"/>
      <c r="N21" s="43"/>
      <c r="O21" s="43">
        <f>SUM(T4:T18)</f>
        <v>20</v>
      </c>
      <c r="P21" s="43"/>
      <c r="Q21" s="43"/>
      <c r="R21" s="43"/>
      <c r="S21" s="43"/>
      <c r="T21" s="43"/>
      <c r="U21" s="70"/>
      <c r="V21" s="27" t="s">
        <v>15</v>
      </c>
      <c r="W21" s="28" t="s">
        <v>23</v>
      </c>
    </row>
    <row r="22" spans="1:23" s="17" customFormat="1" ht="10.199999999999999" x14ac:dyDescent="0.2">
      <c r="A22" s="61" t="s">
        <v>29</v>
      </c>
      <c r="B22" s="62"/>
      <c r="C22" s="40" t="s">
        <v>7</v>
      </c>
      <c r="D22" s="41"/>
      <c r="E22" s="41"/>
      <c r="F22" s="41"/>
      <c r="G22" s="42"/>
      <c r="H22" s="7">
        <f>SUM(H4:H18)/5</f>
        <v>2.8</v>
      </c>
      <c r="I22" s="40" t="s">
        <v>7</v>
      </c>
      <c r="J22" s="41"/>
      <c r="K22" s="41"/>
      <c r="L22" s="41"/>
      <c r="M22" s="42"/>
      <c r="N22" s="7">
        <f>SUM(N4:N18)/5</f>
        <v>2.2000000000000002</v>
      </c>
      <c r="O22" s="40" t="s">
        <v>7</v>
      </c>
      <c r="P22" s="41"/>
      <c r="Q22" s="41"/>
      <c r="R22" s="41"/>
      <c r="S22" s="42"/>
      <c r="T22" s="7">
        <f>SUM(T4:T18)/5</f>
        <v>4</v>
      </c>
      <c r="U22" s="7">
        <f>SUM(U4:U18)/5</f>
        <v>9</v>
      </c>
      <c r="V22" s="28" t="s">
        <v>16</v>
      </c>
      <c r="W22" s="29">
        <f>SUM(W4:W18)</f>
        <v>0</v>
      </c>
    </row>
    <row r="23" spans="1:23" s="79" customFormat="1" ht="10.199999999999999" x14ac:dyDescent="0.2">
      <c r="A23" s="76"/>
      <c r="B23" s="76"/>
      <c r="C23" s="77" t="s">
        <v>28</v>
      </c>
      <c r="D23" s="77"/>
      <c r="E23" s="77"/>
      <c r="F23" s="77"/>
      <c r="G23" s="77"/>
      <c r="H23" s="35">
        <f>SUM(C21)/15</f>
        <v>0.93333333333333335</v>
      </c>
      <c r="I23" s="76"/>
      <c r="J23" s="76"/>
      <c r="K23" s="76"/>
      <c r="L23" s="76"/>
      <c r="M23" s="76"/>
      <c r="N23" s="35">
        <f>SUM(I21)/15</f>
        <v>0.73333333333333328</v>
      </c>
      <c r="O23" s="76"/>
      <c r="P23" s="76"/>
      <c r="Q23" s="76"/>
      <c r="R23" s="76"/>
      <c r="S23" s="76"/>
      <c r="T23" s="35">
        <f>SUM(O21)/15</f>
        <v>1.3333333333333333</v>
      </c>
      <c r="U23" s="35">
        <f>SUM(U19)/45</f>
        <v>1</v>
      </c>
      <c r="V23" s="78"/>
    </row>
    <row r="24" spans="1:23" ht="10.8" customHeight="1" x14ac:dyDescent="0.25">
      <c r="I24" s="1"/>
      <c r="O24" s="1"/>
    </row>
    <row r="25" spans="1:23" x14ac:dyDescent="0.2">
      <c r="A25" s="75" t="s">
        <v>114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ht="10.199999999999999" x14ac:dyDescent="0.2">
      <c r="A26" s="47" t="s">
        <v>9</v>
      </c>
      <c r="B26" s="50" t="s">
        <v>10</v>
      </c>
      <c r="C26" s="45" t="s">
        <v>26</v>
      </c>
      <c r="D26" s="45"/>
      <c r="E26" s="45"/>
      <c r="F26" s="45"/>
      <c r="G26" s="45"/>
      <c r="H26" s="46"/>
      <c r="I26" s="50" t="s">
        <v>27</v>
      </c>
      <c r="J26" s="50"/>
      <c r="K26" s="50"/>
      <c r="L26" s="50"/>
      <c r="M26" s="50"/>
      <c r="N26" s="50"/>
      <c r="O26" s="50" t="s">
        <v>30</v>
      </c>
      <c r="P26" s="50"/>
      <c r="Q26" s="50"/>
      <c r="R26" s="50"/>
      <c r="S26" s="50"/>
      <c r="T26" s="50"/>
      <c r="U26" s="8" t="s">
        <v>1</v>
      </c>
      <c r="V26" s="50" t="s">
        <v>8</v>
      </c>
      <c r="W26" s="9" t="s">
        <v>18</v>
      </c>
    </row>
    <row r="27" spans="1:23" ht="10.199999999999999" x14ac:dyDescent="0.2">
      <c r="A27" s="48"/>
      <c r="B27" s="50"/>
      <c r="C27" s="10" t="s">
        <v>17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2</v>
      </c>
      <c r="I27" s="8" t="s">
        <v>17</v>
      </c>
      <c r="J27" s="8" t="s">
        <v>3</v>
      </c>
      <c r="K27" s="8" t="s">
        <v>4</v>
      </c>
      <c r="L27" s="8" t="s">
        <v>5</v>
      </c>
      <c r="M27" s="8" t="s">
        <v>6</v>
      </c>
      <c r="N27" s="8" t="s">
        <v>2</v>
      </c>
      <c r="O27" s="8" t="s">
        <v>17</v>
      </c>
      <c r="P27" s="8" t="s">
        <v>3</v>
      </c>
      <c r="Q27" s="8" t="s">
        <v>4</v>
      </c>
      <c r="R27" s="8" t="s">
        <v>5</v>
      </c>
      <c r="S27" s="8" t="s">
        <v>6</v>
      </c>
      <c r="T27" s="8" t="s">
        <v>2</v>
      </c>
      <c r="U27" s="8" t="s">
        <v>0</v>
      </c>
      <c r="V27" s="50"/>
      <c r="W27" s="11" t="s">
        <v>19</v>
      </c>
    </row>
    <row r="28" spans="1:23" ht="10.199999999999999" x14ac:dyDescent="0.2">
      <c r="A28" s="51">
        <v>1</v>
      </c>
      <c r="B28" s="12">
        <v>1</v>
      </c>
      <c r="C28" s="13" t="s">
        <v>103</v>
      </c>
      <c r="D28" s="36">
        <v>0</v>
      </c>
      <c r="E28" s="15"/>
      <c r="F28" s="14">
        <v>0</v>
      </c>
      <c r="G28" s="15">
        <v>15</v>
      </c>
      <c r="H28" s="49">
        <f>SUM(D28:D30)</f>
        <v>10</v>
      </c>
      <c r="I28" s="16" t="s">
        <v>90</v>
      </c>
      <c r="J28" s="36">
        <v>0</v>
      </c>
      <c r="K28" s="15"/>
      <c r="L28" s="14">
        <v>0</v>
      </c>
      <c r="M28" s="15">
        <v>15</v>
      </c>
      <c r="N28" s="49">
        <f>SUM(J28:J30)</f>
        <v>4</v>
      </c>
      <c r="O28" s="16" t="s">
        <v>87</v>
      </c>
      <c r="P28" s="36">
        <v>0</v>
      </c>
      <c r="Q28" s="15"/>
      <c r="R28" s="14">
        <v>0</v>
      </c>
      <c r="S28" s="15">
        <v>15</v>
      </c>
      <c r="T28" s="49">
        <f>SUM(P28:P30)</f>
        <v>4</v>
      </c>
      <c r="U28" s="44">
        <f>SUM(H28,N28,T28)</f>
        <v>18</v>
      </c>
      <c r="V28" s="71" t="s">
        <v>47</v>
      </c>
      <c r="W28" s="44">
        <f>SUM(U28)-14</f>
        <v>4</v>
      </c>
    </row>
    <row r="29" spans="1:23" ht="10.199999999999999" x14ac:dyDescent="0.2">
      <c r="A29" s="52"/>
      <c r="B29" s="12">
        <v>2</v>
      </c>
      <c r="C29" s="13" t="s">
        <v>32</v>
      </c>
      <c r="D29" s="36">
        <v>7</v>
      </c>
      <c r="E29" s="15">
        <v>27.9</v>
      </c>
      <c r="F29" s="14">
        <v>6370</v>
      </c>
      <c r="G29" s="15">
        <v>1</v>
      </c>
      <c r="H29" s="49"/>
      <c r="I29" s="16" t="s">
        <v>73</v>
      </c>
      <c r="J29" s="36">
        <v>3</v>
      </c>
      <c r="K29" s="15">
        <v>36.200000000000003</v>
      </c>
      <c r="L29" s="14">
        <v>3210</v>
      </c>
      <c r="M29" s="15">
        <v>3</v>
      </c>
      <c r="N29" s="49"/>
      <c r="O29" s="18" t="s">
        <v>85</v>
      </c>
      <c r="P29" s="36">
        <v>3</v>
      </c>
      <c r="Q29" s="15">
        <v>26.1</v>
      </c>
      <c r="R29" s="14">
        <v>2670</v>
      </c>
      <c r="S29" s="15">
        <v>3</v>
      </c>
      <c r="T29" s="49"/>
      <c r="U29" s="44"/>
      <c r="V29" s="72"/>
      <c r="W29" s="44"/>
    </row>
    <row r="30" spans="1:23" ht="10.199999999999999" x14ac:dyDescent="0.2">
      <c r="A30" s="52"/>
      <c r="B30" s="12">
        <v>3</v>
      </c>
      <c r="C30" s="13" t="s">
        <v>108</v>
      </c>
      <c r="D30" s="36">
        <v>3</v>
      </c>
      <c r="E30" s="15">
        <v>30</v>
      </c>
      <c r="F30" s="14">
        <v>2790</v>
      </c>
      <c r="G30" s="15">
        <v>3</v>
      </c>
      <c r="H30" s="49"/>
      <c r="I30" s="16" t="s">
        <v>86</v>
      </c>
      <c r="J30" s="36">
        <v>1</v>
      </c>
      <c r="K30" s="15">
        <v>32</v>
      </c>
      <c r="L30" s="14">
        <v>1060</v>
      </c>
      <c r="M30" s="15">
        <v>8</v>
      </c>
      <c r="N30" s="49"/>
      <c r="O30" s="18" t="s">
        <v>102</v>
      </c>
      <c r="P30" s="36">
        <v>1</v>
      </c>
      <c r="Q30" s="15">
        <v>26.5</v>
      </c>
      <c r="R30" s="14">
        <v>910</v>
      </c>
      <c r="S30" s="15">
        <v>8</v>
      </c>
      <c r="T30" s="49"/>
      <c r="U30" s="44"/>
      <c r="V30" s="30" t="s">
        <v>48</v>
      </c>
      <c r="W30" s="44"/>
    </row>
    <row r="31" spans="1:23" ht="11.25" customHeight="1" x14ac:dyDescent="0.2">
      <c r="A31" s="57">
        <v>2</v>
      </c>
      <c r="B31" s="19">
        <v>4</v>
      </c>
      <c r="C31" s="20" t="s">
        <v>84</v>
      </c>
      <c r="D31" s="37">
        <v>0</v>
      </c>
      <c r="E31" s="22"/>
      <c r="F31" s="21">
        <v>0</v>
      </c>
      <c r="G31" s="22">
        <v>15</v>
      </c>
      <c r="H31" s="53">
        <f>SUM(D31:D33)</f>
        <v>0</v>
      </c>
      <c r="I31" s="23" t="s">
        <v>71</v>
      </c>
      <c r="J31" s="37">
        <v>2</v>
      </c>
      <c r="K31" s="22">
        <v>29.5</v>
      </c>
      <c r="L31" s="21">
        <v>1940</v>
      </c>
      <c r="M31" s="22">
        <v>6</v>
      </c>
      <c r="N31" s="53">
        <f>SUM(J31:J33)</f>
        <v>3</v>
      </c>
      <c r="O31" s="24" t="s">
        <v>93</v>
      </c>
      <c r="P31" s="37">
        <v>4</v>
      </c>
      <c r="Q31" s="22">
        <v>33.299999999999997</v>
      </c>
      <c r="R31" s="21">
        <v>3790</v>
      </c>
      <c r="S31" s="22">
        <v>2</v>
      </c>
      <c r="T31" s="53">
        <f>SUM(P31:P33)</f>
        <v>6</v>
      </c>
      <c r="U31" s="54">
        <f>SUM(H31,N31,T31)</f>
        <v>9</v>
      </c>
      <c r="V31" s="73" t="s">
        <v>49</v>
      </c>
      <c r="W31" s="54">
        <f t="shared" ref="W31" si="4">SUM(U31)-14</f>
        <v>-5</v>
      </c>
    </row>
    <row r="32" spans="1:23" ht="11.25" customHeight="1" x14ac:dyDescent="0.2">
      <c r="A32" s="58"/>
      <c r="B32" s="19">
        <v>5</v>
      </c>
      <c r="C32" s="20" t="s">
        <v>105</v>
      </c>
      <c r="D32" s="37">
        <v>0</v>
      </c>
      <c r="E32" s="22"/>
      <c r="F32" s="21">
        <v>0</v>
      </c>
      <c r="G32" s="22">
        <v>15</v>
      </c>
      <c r="H32" s="53"/>
      <c r="I32" s="24" t="s">
        <v>110</v>
      </c>
      <c r="J32" s="37">
        <v>1</v>
      </c>
      <c r="K32" s="22">
        <v>26.6</v>
      </c>
      <c r="L32" s="21">
        <v>910</v>
      </c>
      <c r="M32" s="22">
        <v>9</v>
      </c>
      <c r="N32" s="53"/>
      <c r="O32" s="24" t="s">
        <v>74</v>
      </c>
      <c r="P32" s="37">
        <v>1</v>
      </c>
      <c r="Q32" s="22">
        <v>45</v>
      </c>
      <c r="R32" s="21">
        <v>1450</v>
      </c>
      <c r="S32" s="22">
        <v>6</v>
      </c>
      <c r="T32" s="53"/>
      <c r="U32" s="54"/>
      <c r="V32" s="74"/>
      <c r="W32" s="54"/>
    </row>
    <row r="33" spans="1:23" ht="11.25" customHeight="1" x14ac:dyDescent="0.2">
      <c r="A33" s="58"/>
      <c r="B33" s="19">
        <v>6</v>
      </c>
      <c r="C33" s="20" t="s">
        <v>98</v>
      </c>
      <c r="D33" s="37">
        <v>0</v>
      </c>
      <c r="E33" s="22"/>
      <c r="F33" s="21">
        <v>0</v>
      </c>
      <c r="G33" s="22">
        <v>15</v>
      </c>
      <c r="H33" s="53"/>
      <c r="I33" s="24" t="s">
        <v>72</v>
      </c>
      <c r="J33" s="37">
        <v>0</v>
      </c>
      <c r="K33" s="22"/>
      <c r="L33" s="21">
        <v>0</v>
      </c>
      <c r="M33" s="22">
        <v>15</v>
      </c>
      <c r="N33" s="53"/>
      <c r="O33" s="24" t="s">
        <v>106</v>
      </c>
      <c r="P33" s="37">
        <v>1</v>
      </c>
      <c r="Q33" s="22">
        <v>28</v>
      </c>
      <c r="R33" s="21">
        <v>940</v>
      </c>
      <c r="S33" s="22">
        <v>7</v>
      </c>
      <c r="T33" s="53"/>
      <c r="U33" s="54"/>
      <c r="V33" s="31" t="s">
        <v>50</v>
      </c>
      <c r="W33" s="54"/>
    </row>
    <row r="34" spans="1:23" ht="11.25" customHeight="1" x14ac:dyDescent="0.2">
      <c r="A34" s="55">
        <v>3</v>
      </c>
      <c r="B34" s="12">
        <v>7</v>
      </c>
      <c r="C34" s="13" t="s">
        <v>92</v>
      </c>
      <c r="D34" s="36">
        <v>2</v>
      </c>
      <c r="E34" s="15">
        <v>38.1</v>
      </c>
      <c r="F34" s="14">
        <v>2210</v>
      </c>
      <c r="G34" s="15">
        <v>6</v>
      </c>
      <c r="H34" s="49">
        <f>SUM(D34:D36)</f>
        <v>7</v>
      </c>
      <c r="I34" s="16" t="s">
        <v>33</v>
      </c>
      <c r="J34" s="36">
        <v>3</v>
      </c>
      <c r="K34" s="15">
        <v>26.2</v>
      </c>
      <c r="L34" s="14">
        <v>2670</v>
      </c>
      <c r="M34" s="15">
        <v>5</v>
      </c>
      <c r="N34" s="49">
        <f>SUM(J34:J36)</f>
        <v>6</v>
      </c>
      <c r="O34" s="16" t="s">
        <v>109</v>
      </c>
      <c r="P34" s="36">
        <v>1</v>
      </c>
      <c r="Q34" s="15">
        <v>25.1</v>
      </c>
      <c r="R34" s="14">
        <v>880</v>
      </c>
      <c r="S34" s="15">
        <v>9</v>
      </c>
      <c r="T34" s="49">
        <f>SUM(P34:P36)</f>
        <v>6</v>
      </c>
      <c r="U34" s="44">
        <f>SUM(H34,N34,T34)</f>
        <v>19</v>
      </c>
      <c r="V34" s="71" t="s">
        <v>51</v>
      </c>
      <c r="W34" s="44">
        <f t="shared" ref="W34" si="5">SUM(U34)-14</f>
        <v>5</v>
      </c>
    </row>
    <row r="35" spans="1:23" ht="11.25" customHeight="1" x14ac:dyDescent="0.2">
      <c r="A35" s="55"/>
      <c r="B35" s="12">
        <v>8</v>
      </c>
      <c r="C35" s="13" t="s">
        <v>100</v>
      </c>
      <c r="D35" s="36">
        <v>3</v>
      </c>
      <c r="E35" s="15">
        <v>26.5</v>
      </c>
      <c r="F35" s="14">
        <v>2520</v>
      </c>
      <c r="G35" s="15">
        <v>4</v>
      </c>
      <c r="H35" s="49"/>
      <c r="I35" s="16" t="s">
        <v>91</v>
      </c>
      <c r="J35" s="36">
        <v>0</v>
      </c>
      <c r="K35" s="15"/>
      <c r="L35" s="14">
        <v>0</v>
      </c>
      <c r="M35" s="15">
        <v>15</v>
      </c>
      <c r="N35" s="49"/>
      <c r="O35" s="16" t="s">
        <v>75</v>
      </c>
      <c r="P35" s="36">
        <v>5</v>
      </c>
      <c r="Q35" s="15">
        <v>30</v>
      </c>
      <c r="R35" s="14">
        <v>4580</v>
      </c>
      <c r="S35" s="15">
        <v>1</v>
      </c>
      <c r="T35" s="49"/>
      <c r="U35" s="44"/>
      <c r="V35" s="72"/>
      <c r="W35" s="44"/>
    </row>
    <row r="36" spans="1:23" ht="11.25" customHeight="1" x14ac:dyDescent="0.2">
      <c r="A36" s="55"/>
      <c r="B36" s="12">
        <v>9</v>
      </c>
      <c r="C36" s="13" t="s">
        <v>104</v>
      </c>
      <c r="D36" s="36">
        <v>2</v>
      </c>
      <c r="E36" s="15">
        <v>26.2</v>
      </c>
      <c r="F36" s="14">
        <v>1790</v>
      </c>
      <c r="G36" s="15">
        <v>7</v>
      </c>
      <c r="H36" s="49"/>
      <c r="I36" s="16" t="s">
        <v>107</v>
      </c>
      <c r="J36" s="36">
        <v>3</v>
      </c>
      <c r="K36" s="15">
        <v>35.5</v>
      </c>
      <c r="L36" s="14">
        <v>2670</v>
      </c>
      <c r="M36" s="15">
        <v>4</v>
      </c>
      <c r="N36" s="49"/>
      <c r="O36" s="18" t="s">
        <v>112</v>
      </c>
      <c r="P36" s="36">
        <v>0</v>
      </c>
      <c r="Q36" s="15"/>
      <c r="R36" s="14">
        <v>0</v>
      </c>
      <c r="S36" s="15">
        <v>15</v>
      </c>
      <c r="T36" s="49"/>
      <c r="U36" s="44"/>
      <c r="V36" s="32" t="s">
        <v>52</v>
      </c>
      <c r="W36" s="44"/>
    </row>
    <row r="37" spans="1:23" ht="11.25" customHeight="1" x14ac:dyDescent="0.2">
      <c r="A37" s="56">
        <v>4</v>
      </c>
      <c r="B37" s="19">
        <v>10</v>
      </c>
      <c r="C37" s="20" t="s">
        <v>96</v>
      </c>
      <c r="D37" s="37">
        <v>2</v>
      </c>
      <c r="E37" s="22">
        <v>49.9</v>
      </c>
      <c r="F37" s="21">
        <v>2480</v>
      </c>
      <c r="G37" s="22">
        <v>5</v>
      </c>
      <c r="H37" s="53">
        <f>SUM(D37:D39)</f>
        <v>3</v>
      </c>
      <c r="I37" s="23" t="s">
        <v>88</v>
      </c>
      <c r="J37" s="37">
        <v>1</v>
      </c>
      <c r="K37" s="22">
        <v>25.2</v>
      </c>
      <c r="L37" s="21">
        <v>880</v>
      </c>
      <c r="M37" s="22">
        <v>10</v>
      </c>
      <c r="N37" s="53">
        <f>SUM(J37:J39)</f>
        <v>8</v>
      </c>
      <c r="O37" s="24" t="s">
        <v>95</v>
      </c>
      <c r="P37" s="37">
        <v>2</v>
      </c>
      <c r="Q37" s="22">
        <v>29.2</v>
      </c>
      <c r="R37" s="21">
        <v>1880</v>
      </c>
      <c r="S37" s="22">
        <v>1</v>
      </c>
      <c r="T37" s="53">
        <f>SUM(P37:P39)</f>
        <v>2</v>
      </c>
      <c r="U37" s="54">
        <f>SUM(H37,N37,T37)</f>
        <v>13</v>
      </c>
      <c r="V37" s="73" t="s">
        <v>53</v>
      </c>
      <c r="W37" s="54">
        <f t="shared" ref="W37" si="6">SUM(U37)-14</f>
        <v>-1</v>
      </c>
    </row>
    <row r="38" spans="1:23" ht="11.25" customHeight="1" x14ac:dyDescent="0.2">
      <c r="A38" s="56"/>
      <c r="B38" s="19">
        <v>11</v>
      </c>
      <c r="C38" s="20" t="s">
        <v>81</v>
      </c>
      <c r="D38" s="37">
        <v>1</v>
      </c>
      <c r="E38" s="22">
        <v>50</v>
      </c>
      <c r="F38" s="21">
        <v>1600</v>
      </c>
      <c r="G38" s="22">
        <v>8</v>
      </c>
      <c r="H38" s="53"/>
      <c r="I38" s="24" t="s">
        <v>82</v>
      </c>
      <c r="J38" s="37">
        <v>2</v>
      </c>
      <c r="K38" s="22">
        <v>27.2</v>
      </c>
      <c r="L38" s="21">
        <v>1850</v>
      </c>
      <c r="M38" s="22">
        <v>7</v>
      </c>
      <c r="N38" s="53"/>
      <c r="O38" s="24" t="s">
        <v>78</v>
      </c>
      <c r="P38" s="37">
        <v>0</v>
      </c>
      <c r="Q38" s="22"/>
      <c r="R38" s="21">
        <v>0</v>
      </c>
      <c r="S38" s="22">
        <v>15</v>
      </c>
      <c r="T38" s="53"/>
      <c r="U38" s="54"/>
      <c r="V38" s="74"/>
      <c r="W38" s="54"/>
    </row>
    <row r="39" spans="1:23" ht="11.25" customHeight="1" x14ac:dyDescent="0.2">
      <c r="A39" s="56"/>
      <c r="B39" s="19">
        <v>12</v>
      </c>
      <c r="C39" s="20" t="s">
        <v>89</v>
      </c>
      <c r="D39" s="37">
        <v>0</v>
      </c>
      <c r="E39" s="22"/>
      <c r="F39" s="21">
        <v>0</v>
      </c>
      <c r="G39" s="22">
        <v>15</v>
      </c>
      <c r="H39" s="53"/>
      <c r="I39" s="24" t="s">
        <v>31</v>
      </c>
      <c r="J39" s="37">
        <v>5</v>
      </c>
      <c r="K39" s="22">
        <v>35.700000000000003</v>
      </c>
      <c r="L39" s="21">
        <v>5030</v>
      </c>
      <c r="M39" s="22">
        <v>1</v>
      </c>
      <c r="N39" s="53"/>
      <c r="O39" s="24" t="s">
        <v>76</v>
      </c>
      <c r="P39" s="37">
        <v>0</v>
      </c>
      <c r="Q39" s="22"/>
      <c r="R39" s="21">
        <v>0</v>
      </c>
      <c r="S39" s="22">
        <v>15</v>
      </c>
      <c r="T39" s="53"/>
      <c r="U39" s="54"/>
      <c r="V39" s="31" t="s">
        <v>54</v>
      </c>
      <c r="W39" s="54"/>
    </row>
    <row r="40" spans="1:23" ht="11.25" customHeight="1" x14ac:dyDescent="0.2">
      <c r="A40" s="55">
        <v>5</v>
      </c>
      <c r="B40" s="12">
        <v>13</v>
      </c>
      <c r="C40" s="13" t="s">
        <v>99</v>
      </c>
      <c r="D40" s="36">
        <v>2</v>
      </c>
      <c r="E40" s="15">
        <v>68</v>
      </c>
      <c r="F40" s="14">
        <v>3020</v>
      </c>
      <c r="G40" s="15">
        <v>2</v>
      </c>
      <c r="H40" s="49">
        <f>SUM(D40:D42)</f>
        <v>4</v>
      </c>
      <c r="I40" s="16" t="s">
        <v>77</v>
      </c>
      <c r="J40" s="36">
        <v>0</v>
      </c>
      <c r="K40" s="15"/>
      <c r="L40" s="14">
        <v>0</v>
      </c>
      <c r="M40" s="15">
        <v>15</v>
      </c>
      <c r="N40" s="49">
        <f>SUM(J40:J42)</f>
        <v>3</v>
      </c>
      <c r="O40" s="16" t="s">
        <v>94</v>
      </c>
      <c r="P40" s="36">
        <v>0</v>
      </c>
      <c r="Q40" s="15"/>
      <c r="R40" s="14">
        <v>0</v>
      </c>
      <c r="S40" s="15">
        <v>15</v>
      </c>
      <c r="T40" s="49">
        <f>SUM(P40:P42)</f>
        <v>2</v>
      </c>
      <c r="U40" s="44">
        <f>SUM(H40,N40,T40)</f>
        <v>9</v>
      </c>
      <c r="V40" s="71" t="s">
        <v>55</v>
      </c>
      <c r="W40" s="44">
        <f t="shared" ref="W40" si="7">SUM(U40)-14</f>
        <v>-5</v>
      </c>
    </row>
    <row r="41" spans="1:23" ht="11.25" customHeight="1" x14ac:dyDescent="0.2">
      <c r="A41" s="55"/>
      <c r="B41" s="12">
        <v>14</v>
      </c>
      <c r="C41" s="13" t="s">
        <v>79</v>
      </c>
      <c r="D41" s="36">
        <v>1</v>
      </c>
      <c r="E41" s="15">
        <v>26.9</v>
      </c>
      <c r="F41" s="14">
        <v>910</v>
      </c>
      <c r="G41" s="15">
        <v>10</v>
      </c>
      <c r="H41" s="49"/>
      <c r="I41" s="16" t="s">
        <v>111</v>
      </c>
      <c r="J41" s="36">
        <v>0</v>
      </c>
      <c r="K41" s="15"/>
      <c r="L41" s="14">
        <v>0</v>
      </c>
      <c r="M41" s="15">
        <v>15</v>
      </c>
      <c r="N41" s="49"/>
      <c r="O41" s="18" t="s">
        <v>83</v>
      </c>
      <c r="P41" s="36">
        <v>0</v>
      </c>
      <c r="Q41" s="15"/>
      <c r="R41" s="14">
        <v>0</v>
      </c>
      <c r="S41" s="15">
        <v>15</v>
      </c>
      <c r="T41" s="49"/>
      <c r="U41" s="44"/>
      <c r="V41" s="72"/>
      <c r="W41" s="44"/>
    </row>
    <row r="42" spans="1:23" ht="11.25" customHeight="1" x14ac:dyDescent="0.2">
      <c r="A42" s="55"/>
      <c r="B42" s="12">
        <v>15</v>
      </c>
      <c r="C42" s="13" t="s">
        <v>80</v>
      </c>
      <c r="D42" s="36">
        <v>1</v>
      </c>
      <c r="E42" s="15">
        <v>28.6</v>
      </c>
      <c r="F42" s="14">
        <v>970</v>
      </c>
      <c r="G42" s="15">
        <v>9</v>
      </c>
      <c r="H42" s="49"/>
      <c r="I42" s="18" t="s">
        <v>97</v>
      </c>
      <c r="J42" s="36">
        <v>3</v>
      </c>
      <c r="K42" s="15">
        <v>48</v>
      </c>
      <c r="L42" s="14">
        <v>3330</v>
      </c>
      <c r="M42" s="15">
        <v>2</v>
      </c>
      <c r="N42" s="49"/>
      <c r="O42" s="16" t="s">
        <v>101</v>
      </c>
      <c r="P42" s="36">
        <v>2</v>
      </c>
      <c r="Q42" s="15">
        <v>28.6</v>
      </c>
      <c r="R42" s="14">
        <v>1880</v>
      </c>
      <c r="S42" s="15">
        <v>5</v>
      </c>
      <c r="T42" s="49"/>
      <c r="U42" s="44"/>
      <c r="V42" s="33" t="s">
        <v>56</v>
      </c>
      <c r="W42" s="44"/>
    </row>
    <row r="43" spans="1:23" ht="10.199999999999999" x14ac:dyDescent="0.2">
      <c r="A43" s="59" t="s">
        <v>24</v>
      </c>
      <c r="B43" s="60"/>
      <c r="C43" s="65" t="s">
        <v>11</v>
      </c>
      <c r="D43" s="65"/>
      <c r="E43" s="65"/>
      <c r="F43" s="65"/>
      <c r="G43" s="65"/>
      <c r="H43" s="65"/>
      <c r="I43" s="65" t="s">
        <v>14</v>
      </c>
      <c r="J43" s="65"/>
      <c r="K43" s="65"/>
      <c r="L43" s="65"/>
      <c r="M43" s="65"/>
      <c r="N43" s="65"/>
      <c r="O43" s="65" t="s">
        <v>13</v>
      </c>
      <c r="P43" s="65"/>
      <c r="Q43" s="65"/>
      <c r="R43" s="65"/>
      <c r="S43" s="65"/>
      <c r="T43" s="65"/>
      <c r="U43" s="68">
        <f>SUM(C45,I45,O45)</f>
        <v>68</v>
      </c>
      <c r="V43" s="66" t="s">
        <v>20</v>
      </c>
      <c r="W43" s="25" t="s">
        <v>21</v>
      </c>
    </row>
    <row r="44" spans="1:23" ht="10.199999999999999" x14ac:dyDescent="0.2">
      <c r="A44" s="63" t="s">
        <v>25</v>
      </c>
      <c r="B44" s="64"/>
      <c r="C44" s="65" t="s">
        <v>12</v>
      </c>
      <c r="D44" s="65"/>
      <c r="E44" s="65"/>
      <c r="F44" s="65"/>
      <c r="G44" s="65"/>
      <c r="H44" s="65"/>
      <c r="I44" s="65" t="s">
        <v>12</v>
      </c>
      <c r="J44" s="65"/>
      <c r="K44" s="65"/>
      <c r="L44" s="65"/>
      <c r="M44" s="65"/>
      <c r="N44" s="65"/>
      <c r="O44" s="65" t="s">
        <v>12</v>
      </c>
      <c r="P44" s="65"/>
      <c r="Q44" s="65"/>
      <c r="R44" s="65"/>
      <c r="S44" s="65"/>
      <c r="T44" s="65"/>
      <c r="U44" s="69"/>
      <c r="V44" s="67"/>
      <c r="W44" s="27" t="s">
        <v>22</v>
      </c>
    </row>
    <row r="45" spans="1:23" ht="10.199999999999999" x14ac:dyDescent="0.2">
      <c r="A45" s="61">
        <v>2023</v>
      </c>
      <c r="B45" s="62"/>
      <c r="C45" s="43">
        <f>SUM(H28:H42)</f>
        <v>24</v>
      </c>
      <c r="D45" s="43"/>
      <c r="E45" s="43"/>
      <c r="F45" s="43"/>
      <c r="G45" s="43"/>
      <c r="H45" s="43"/>
      <c r="I45" s="43">
        <f>SUM(N28:N42)</f>
        <v>24</v>
      </c>
      <c r="J45" s="43"/>
      <c r="K45" s="43"/>
      <c r="L45" s="43"/>
      <c r="M45" s="43"/>
      <c r="N45" s="43"/>
      <c r="O45" s="43">
        <f>SUM(T28:T42)</f>
        <v>20</v>
      </c>
      <c r="P45" s="43"/>
      <c r="Q45" s="43"/>
      <c r="R45" s="43"/>
      <c r="S45" s="43"/>
      <c r="T45" s="43"/>
      <c r="U45" s="70"/>
      <c r="V45" s="27" t="s">
        <v>15</v>
      </c>
      <c r="W45" s="28" t="s">
        <v>23</v>
      </c>
    </row>
    <row r="46" spans="1:23" ht="10.199999999999999" x14ac:dyDescent="0.2">
      <c r="A46" s="61" t="s">
        <v>29</v>
      </c>
      <c r="B46" s="62"/>
      <c r="C46" s="40" t="s">
        <v>7</v>
      </c>
      <c r="D46" s="41"/>
      <c r="E46" s="41"/>
      <c r="F46" s="41"/>
      <c r="G46" s="42"/>
      <c r="H46" s="7">
        <f>SUM(H28:H42)/5</f>
        <v>4.8</v>
      </c>
      <c r="I46" s="40" t="s">
        <v>7</v>
      </c>
      <c r="J46" s="41"/>
      <c r="K46" s="41"/>
      <c r="L46" s="41"/>
      <c r="M46" s="42"/>
      <c r="N46" s="7">
        <f>SUM(N28:N42)/5</f>
        <v>4.8</v>
      </c>
      <c r="O46" s="40" t="s">
        <v>7</v>
      </c>
      <c r="P46" s="41"/>
      <c r="Q46" s="41"/>
      <c r="R46" s="41"/>
      <c r="S46" s="42"/>
      <c r="T46" s="7">
        <f>SUM(T28:T42)/5</f>
        <v>4</v>
      </c>
      <c r="U46" s="7">
        <f>SUM(U28:U42)/5</f>
        <v>13.6</v>
      </c>
      <c r="V46" s="28" t="s">
        <v>16</v>
      </c>
      <c r="W46" s="29">
        <f>SUM(W28:W42)</f>
        <v>-2</v>
      </c>
    </row>
    <row r="47" spans="1:23" s="79" customFormat="1" ht="10.199999999999999" x14ac:dyDescent="0.2">
      <c r="A47" s="76"/>
      <c r="B47" s="76"/>
      <c r="C47" s="77" t="s">
        <v>28</v>
      </c>
      <c r="D47" s="77"/>
      <c r="E47" s="77"/>
      <c r="F47" s="77"/>
      <c r="G47" s="77"/>
      <c r="H47" s="35">
        <f>SUM(C45)/15</f>
        <v>1.6</v>
      </c>
      <c r="I47" s="76"/>
      <c r="J47" s="76"/>
      <c r="K47" s="76"/>
      <c r="L47" s="76"/>
      <c r="M47" s="76"/>
      <c r="N47" s="35">
        <f>SUM(I45)/15</f>
        <v>1.6</v>
      </c>
      <c r="O47" s="76"/>
      <c r="P47" s="76"/>
      <c r="Q47" s="76"/>
      <c r="R47" s="76"/>
      <c r="S47" s="76"/>
      <c r="T47" s="35">
        <f>SUM(O45)/15</f>
        <v>1.3333333333333333</v>
      </c>
      <c r="U47" s="35">
        <f>SUM(U43)/45</f>
        <v>1.5111111111111111</v>
      </c>
      <c r="V47" s="78"/>
    </row>
    <row r="48" spans="1:23" x14ac:dyDescent="0.25">
      <c r="I48" s="1"/>
      <c r="O48" s="1"/>
    </row>
    <row r="49" spans="1:23" x14ac:dyDescent="0.2">
      <c r="A49" s="75" t="s">
        <v>113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pans="1:23" ht="10.199999999999999" x14ac:dyDescent="0.2">
      <c r="A50" s="47" t="s">
        <v>9</v>
      </c>
      <c r="B50" s="50" t="s">
        <v>10</v>
      </c>
      <c r="C50" s="45" t="s">
        <v>26</v>
      </c>
      <c r="D50" s="45"/>
      <c r="E50" s="45"/>
      <c r="F50" s="45"/>
      <c r="G50" s="45"/>
      <c r="H50" s="46"/>
      <c r="I50" s="50" t="s">
        <v>27</v>
      </c>
      <c r="J50" s="50"/>
      <c r="K50" s="50"/>
      <c r="L50" s="50"/>
      <c r="M50" s="50"/>
      <c r="N50" s="50"/>
      <c r="O50" s="50" t="s">
        <v>30</v>
      </c>
      <c r="P50" s="50"/>
      <c r="Q50" s="50"/>
      <c r="R50" s="50"/>
      <c r="S50" s="50"/>
      <c r="T50" s="50"/>
      <c r="U50" s="8" t="s">
        <v>1</v>
      </c>
      <c r="V50" s="50" t="s">
        <v>8</v>
      </c>
      <c r="W50" s="9" t="s">
        <v>18</v>
      </c>
    </row>
    <row r="51" spans="1:23" ht="10.199999999999999" x14ac:dyDescent="0.2">
      <c r="A51" s="48"/>
      <c r="B51" s="50"/>
      <c r="C51" s="10" t="s">
        <v>17</v>
      </c>
      <c r="D51" s="8" t="s">
        <v>3</v>
      </c>
      <c r="E51" s="8" t="s">
        <v>4</v>
      </c>
      <c r="F51" s="8" t="s">
        <v>5</v>
      </c>
      <c r="G51" s="8" t="s">
        <v>6</v>
      </c>
      <c r="H51" s="8" t="s">
        <v>2</v>
      </c>
      <c r="I51" s="8" t="s">
        <v>17</v>
      </c>
      <c r="J51" s="8" t="s">
        <v>3</v>
      </c>
      <c r="K51" s="8" t="s">
        <v>4</v>
      </c>
      <c r="L51" s="8" t="s">
        <v>5</v>
      </c>
      <c r="M51" s="8" t="s">
        <v>6</v>
      </c>
      <c r="N51" s="8" t="s">
        <v>2</v>
      </c>
      <c r="O51" s="8" t="s">
        <v>17</v>
      </c>
      <c r="P51" s="8" t="s">
        <v>3</v>
      </c>
      <c r="Q51" s="8" t="s">
        <v>4</v>
      </c>
      <c r="R51" s="8" t="s">
        <v>5</v>
      </c>
      <c r="S51" s="8" t="s">
        <v>6</v>
      </c>
      <c r="T51" s="8" t="s">
        <v>2</v>
      </c>
      <c r="U51" s="8" t="s">
        <v>0</v>
      </c>
      <c r="V51" s="50"/>
      <c r="W51" s="11" t="s">
        <v>19</v>
      </c>
    </row>
    <row r="52" spans="1:23" ht="10.199999999999999" x14ac:dyDescent="0.2">
      <c r="A52" s="51">
        <v>1</v>
      </c>
      <c r="B52" s="12">
        <v>1</v>
      </c>
      <c r="C52" s="13" t="s">
        <v>101</v>
      </c>
      <c r="D52" s="36">
        <v>0</v>
      </c>
      <c r="E52" s="15"/>
      <c r="F52" s="14">
        <v>0</v>
      </c>
      <c r="G52" s="15">
        <v>15</v>
      </c>
      <c r="H52" s="49">
        <f>SUM(D52:D54)</f>
        <v>7</v>
      </c>
      <c r="I52" s="16" t="s">
        <v>80</v>
      </c>
      <c r="J52" s="36">
        <v>0</v>
      </c>
      <c r="K52" s="15"/>
      <c r="L52" s="14">
        <v>0</v>
      </c>
      <c r="M52" s="15">
        <v>15</v>
      </c>
      <c r="N52" s="49">
        <f>SUM(J52:J54)</f>
        <v>0</v>
      </c>
      <c r="O52" s="16" t="s">
        <v>82</v>
      </c>
      <c r="P52" s="36">
        <v>1</v>
      </c>
      <c r="Q52" s="15">
        <v>25</v>
      </c>
      <c r="R52" s="14">
        <v>850</v>
      </c>
      <c r="S52" s="15">
        <v>11.5</v>
      </c>
      <c r="T52" s="49">
        <f>SUM(P52:P54)</f>
        <v>10</v>
      </c>
      <c r="U52" s="44">
        <f>SUM(H52,N52,T52)</f>
        <v>17</v>
      </c>
      <c r="V52" s="71" t="s">
        <v>57</v>
      </c>
      <c r="W52" s="44">
        <f>SUM(U52)-11</f>
        <v>6</v>
      </c>
    </row>
    <row r="53" spans="1:23" ht="10.199999999999999" x14ac:dyDescent="0.2">
      <c r="A53" s="52"/>
      <c r="B53" s="12">
        <v>2</v>
      </c>
      <c r="C53" s="13" t="s">
        <v>111</v>
      </c>
      <c r="D53" s="36">
        <v>0</v>
      </c>
      <c r="E53" s="15"/>
      <c r="F53" s="14">
        <v>0</v>
      </c>
      <c r="G53" s="15">
        <v>15</v>
      </c>
      <c r="H53" s="49"/>
      <c r="I53" s="16" t="s">
        <v>32</v>
      </c>
      <c r="J53" s="36">
        <v>0</v>
      </c>
      <c r="K53" s="15"/>
      <c r="L53" s="14">
        <v>0</v>
      </c>
      <c r="M53" s="15">
        <v>15</v>
      </c>
      <c r="N53" s="49"/>
      <c r="O53" s="18" t="s">
        <v>72</v>
      </c>
      <c r="P53" s="36">
        <v>3</v>
      </c>
      <c r="Q53" s="15">
        <v>33.1</v>
      </c>
      <c r="R53" s="14">
        <v>3090</v>
      </c>
      <c r="S53" s="15">
        <v>3</v>
      </c>
      <c r="T53" s="49"/>
      <c r="U53" s="44"/>
      <c r="V53" s="72"/>
      <c r="W53" s="44"/>
    </row>
    <row r="54" spans="1:23" ht="10.199999999999999" x14ac:dyDescent="0.2">
      <c r="A54" s="52"/>
      <c r="B54" s="12">
        <v>3</v>
      </c>
      <c r="C54" s="13" t="s">
        <v>31</v>
      </c>
      <c r="D54" s="36">
        <v>7</v>
      </c>
      <c r="E54" s="15">
        <v>40.200000000000003</v>
      </c>
      <c r="F54" s="14">
        <v>7180</v>
      </c>
      <c r="G54" s="15">
        <v>1</v>
      </c>
      <c r="H54" s="49"/>
      <c r="I54" s="16" t="s">
        <v>105</v>
      </c>
      <c r="J54" s="36">
        <v>0</v>
      </c>
      <c r="K54" s="15"/>
      <c r="L54" s="14">
        <v>0</v>
      </c>
      <c r="M54" s="15">
        <v>15</v>
      </c>
      <c r="N54" s="49"/>
      <c r="O54" s="18" t="s">
        <v>100</v>
      </c>
      <c r="P54" s="36">
        <v>6</v>
      </c>
      <c r="Q54" s="15">
        <v>30.5</v>
      </c>
      <c r="R54" s="14">
        <v>5940</v>
      </c>
      <c r="S54" s="15">
        <v>1</v>
      </c>
      <c r="T54" s="49"/>
      <c r="U54" s="44"/>
      <c r="V54" s="30" t="s">
        <v>58</v>
      </c>
      <c r="W54" s="44"/>
    </row>
    <row r="55" spans="1:23" ht="11.25" customHeight="1" x14ac:dyDescent="0.2">
      <c r="A55" s="57">
        <v>2</v>
      </c>
      <c r="B55" s="19">
        <v>4</v>
      </c>
      <c r="C55" s="20" t="s">
        <v>94</v>
      </c>
      <c r="D55" s="37">
        <v>0</v>
      </c>
      <c r="E55" s="22"/>
      <c r="F55" s="21">
        <v>0</v>
      </c>
      <c r="G55" s="22">
        <v>15</v>
      </c>
      <c r="H55" s="53">
        <f>SUM(D55:D57)</f>
        <v>1</v>
      </c>
      <c r="I55" s="23" t="s">
        <v>75</v>
      </c>
      <c r="J55" s="37">
        <v>0</v>
      </c>
      <c r="K55" s="22"/>
      <c r="L55" s="21">
        <v>0</v>
      </c>
      <c r="M55" s="22">
        <v>15</v>
      </c>
      <c r="N55" s="53">
        <f>SUM(J55:J57)</f>
        <v>2</v>
      </c>
      <c r="O55" s="24" t="s">
        <v>77</v>
      </c>
      <c r="P55" s="37">
        <v>2</v>
      </c>
      <c r="Q55" s="22">
        <v>28.7</v>
      </c>
      <c r="R55" s="21">
        <v>1850</v>
      </c>
      <c r="S55" s="22">
        <v>6</v>
      </c>
      <c r="T55" s="53">
        <f>SUM(P55:P57)</f>
        <v>4</v>
      </c>
      <c r="U55" s="54">
        <f>SUM(H55,N55,T55)</f>
        <v>7</v>
      </c>
      <c r="V55" s="39" t="s">
        <v>59</v>
      </c>
      <c r="W55" s="54">
        <f t="shared" ref="W55" si="8">SUM(U55)-11</f>
        <v>-4</v>
      </c>
    </row>
    <row r="56" spans="1:23" ht="11.25" customHeight="1" x14ac:dyDescent="0.2">
      <c r="A56" s="58"/>
      <c r="B56" s="19">
        <v>5</v>
      </c>
      <c r="C56" s="20" t="s">
        <v>78</v>
      </c>
      <c r="D56" s="37">
        <v>0</v>
      </c>
      <c r="E56" s="22"/>
      <c r="F56" s="21">
        <v>0</v>
      </c>
      <c r="G56" s="22">
        <v>15</v>
      </c>
      <c r="H56" s="53"/>
      <c r="I56" s="24" t="s">
        <v>92</v>
      </c>
      <c r="J56" s="37">
        <v>1</v>
      </c>
      <c r="K56" s="22">
        <v>26.8</v>
      </c>
      <c r="L56" s="21">
        <v>910</v>
      </c>
      <c r="M56" s="22">
        <v>6</v>
      </c>
      <c r="N56" s="53"/>
      <c r="O56" s="24" t="s">
        <v>91</v>
      </c>
      <c r="P56" s="37">
        <v>2</v>
      </c>
      <c r="Q56" s="22">
        <v>25.8</v>
      </c>
      <c r="R56" s="21">
        <v>1760</v>
      </c>
      <c r="S56" s="22">
        <v>8</v>
      </c>
      <c r="T56" s="53"/>
      <c r="U56" s="54"/>
      <c r="V56" s="31" t="s">
        <v>60</v>
      </c>
      <c r="W56" s="54"/>
    </row>
    <row r="57" spans="1:23" ht="11.25" customHeight="1" x14ac:dyDescent="0.2">
      <c r="A57" s="58"/>
      <c r="B57" s="19">
        <v>6</v>
      </c>
      <c r="C57" s="20" t="s">
        <v>71</v>
      </c>
      <c r="D57" s="37">
        <v>1</v>
      </c>
      <c r="E57" s="22">
        <v>25.5</v>
      </c>
      <c r="F57" s="21">
        <v>880</v>
      </c>
      <c r="G57" s="22">
        <v>6</v>
      </c>
      <c r="H57" s="53"/>
      <c r="I57" s="24" t="s">
        <v>106</v>
      </c>
      <c r="J57" s="37">
        <v>1</v>
      </c>
      <c r="K57" s="22">
        <v>25.3</v>
      </c>
      <c r="L57" s="21">
        <v>880</v>
      </c>
      <c r="M57" s="22">
        <v>8</v>
      </c>
      <c r="N57" s="53"/>
      <c r="O57" s="24" t="s">
        <v>84</v>
      </c>
      <c r="P57" s="37">
        <v>0</v>
      </c>
      <c r="Q57" s="22"/>
      <c r="R57" s="21">
        <v>0</v>
      </c>
      <c r="S57" s="22">
        <v>15</v>
      </c>
      <c r="T57" s="53"/>
      <c r="U57" s="54"/>
      <c r="V57" s="34" t="s">
        <v>61</v>
      </c>
      <c r="W57" s="54"/>
    </row>
    <row r="58" spans="1:23" ht="11.25" customHeight="1" x14ac:dyDescent="0.2">
      <c r="A58" s="55">
        <v>3</v>
      </c>
      <c r="B58" s="12">
        <v>7</v>
      </c>
      <c r="C58" s="13" t="s">
        <v>107</v>
      </c>
      <c r="D58" s="36">
        <v>0</v>
      </c>
      <c r="E58" s="15"/>
      <c r="F58" s="14">
        <v>0</v>
      </c>
      <c r="G58" s="15">
        <v>15</v>
      </c>
      <c r="H58" s="49">
        <f>SUM(D58:D60)</f>
        <v>2</v>
      </c>
      <c r="I58" s="16" t="s">
        <v>95</v>
      </c>
      <c r="J58" s="36">
        <v>0</v>
      </c>
      <c r="K58" s="15"/>
      <c r="L58" s="14">
        <v>0</v>
      </c>
      <c r="M58" s="15">
        <v>15</v>
      </c>
      <c r="N58" s="49">
        <f>SUM(J58:J60)</f>
        <v>0</v>
      </c>
      <c r="O58" s="16" t="s">
        <v>89</v>
      </c>
      <c r="P58" s="36">
        <v>1</v>
      </c>
      <c r="Q58" s="15">
        <v>27.4</v>
      </c>
      <c r="R58" s="14">
        <v>940</v>
      </c>
      <c r="S58" s="15">
        <v>10</v>
      </c>
      <c r="T58" s="49">
        <f>SUM(P58:P60)</f>
        <v>4</v>
      </c>
      <c r="U58" s="44">
        <f>SUM(H58,N58,T58)</f>
        <v>6</v>
      </c>
      <c r="V58" s="30" t="s">
        <v>62</v>
      </c>
      <c r="W58" s="44">
        <f t="shared" ref="W58" si="9">SUM(U58)-11</f>
        <v>-5</v>
      </c>
    </row>
    <row r="59" spans="1:23" ht="11.25" customHeight="1" x14ac:dyDescent="0.2">
      <c r="A59" s="55"/>
      <c r="B59" s="12">
        <v>8</v>
      </c>
      <c r="C59" s="13" t="s">
        <v>102</v>
      </c>
      <c r="D59" s="36">
        <v>2</v>
      </c>
      <c r="E59" s="15">
        <v>29.3</v>
      </c>
      <c r="F59" s="14">
        <v>2000</v>
      </c>
      <c r="G59" s="15">
        <v>2</v>
      </c>
      <c r="H59" s="49"/>
      <c r="I59" s="16" t="s">
        <v>81</v>
      </c>
      <c r="J59" s="36">
        <v>0</v>
      </c>
      <c r="K59" s="15"/>
      <c r="L59" s="14">
        <v>0</v>
      </c>
      <c r="M59" s="15">
        <v>15</v>
      </c>
      <c r="N59" s="49"/>
      <c r="O59" s="16" t="s">
        <v>110</v>
      </c>
      <c r="P59" s="36">
        <v>2</v>
      </c>
      <c r="Q59" s="15">
        <v>28.5</v>
      </c>
      <c r="R59" s="14">
        <v>1880</v>
      </c>
      <c r="S59" s="15">
        <v>5</v>
      </c>
      <c r="T59" s="49"/>
      <c r="U59" s="44"/>
      <c r="V59" s="30" t="s">
        <v>61</v>
      </c>
      <c r="W59" s="44"/>
    </row>
    <row r="60" spans="1:23" ht="11.25" customHeight="1" x14ac:dyDescent="0.2">
      <c r="A60" s="55"/>
      <c r="B60" s="12">
        <v>9</v>
      </c>
      <c r="C60" s="13" t="s">
        <v>86</v>
      </c>
      <c r="D60" s="36">
        <v>0</v>
      </c>
      <c r="E60" s="15"/>
      <c r="F60" s="14">
        <v>0</v>
      </c>
      <c r="G60" s="15">
        <v>15</v>
      </c>
      <c r="H60" s="49"/>
      <c r="I60" s="16" t="s">
        <v>108</v>
      </c>
      <c r="J60" s="36">
        <v>0</v>
      </c>
      <c r="K60" s="15"/>
      <c r="L60" s="14">
        <v>0</v>
      </c>
      <c r="M60" s="15">
        <v>15</v>
      </c>
      <c r="N60" s="49"/>
      <c r="O60" s="18" t="s">
        <v>90</v>
      </c>
      <c r="P60" s="36">
        <v>1</v>
      </c>
      <c r="Q60" s="15">
        <v>28</v>
      </c>
      <c r="R60" s="14">
        <v>940</v>
      </c>
      <c r="S60" s="15">
        <v>9</v>
      </c>
      <c r="T60" s="49"/>
      <c r="U60" s="44"/>
      <c r="V60" s="32" t="s">
        <v>63</v>
      </c>
      <c r="W60" s="44"/>
    </row>
    <row r="61" spans="1:23" ht="11.25" customHeight="1" x14ac:dyDescent="0.2">
      <c r="A61" s="56">
        <v>4</v>
      </c>
      <c r="B61" s="19">
        <v>10</v>
      </c>
      <c r="C61" s="20" t="s">
        <v>76</v>
      </c>
      <c r="D61" s="37">
        <v>2</v>
      </c>
      <c r="E61" s="22">
        <v>27</v>
      </c>
      <c r="F61" s="21">
        <v>1760</v>
      </c>
      <c r="G61" s="22">
        <v>3</v>
      </c>
      <c r="H61" s="53">
        <f>SUM(D61:D63)</f>
        <v>3</v>
      </c>
      <c r="I61" s="23" t="s">
        <v>74</v>
      </c>
      <c r="J61" s="37">
        <v>2</v>
      </c>
      <c r="K61" s="22">
        <v>26.5</v>
      </c>
      <c r="L61" s="21">
        <v>1760</v>
      </c>
      <c r="M61" s="22">
        <v>3</v>
      </c>
      <c r="N61" s="53">
        <f>SUM(J61:J63)</f>
        <v>6</v>
      </c>
      <c r="O61" s="24" t="s">
        <v>103</v>
      </c>
      <c r="P61" s="37">
        <v>0</v>
      </c>
      <c r="Q61" s="22"/>
      <c r="R61" s="21">
        <v>0</v>
      </c>
      <c r="S61" s="22">
        <v>15</v>
      </c>
      <c r="T61" s="53">
        <f>SUM(P61:P63)</f>
        <v>6</v>
      </c>
      <c r="U61" s="54">
        <f>SUM(H61,N61,T61)</f>
        <v>15</v>
      </c>
      <c r="V61" s="73" t="s">
        <v>64</v>
      </c>
      <c r="W61" s="54">
        <f t="shared" ref="W61" si="10">SUM(U61)-11</f>
        <v>4</v>
      </c>
    </row>
    <row r="62" spans="1:23" ht="11.25" customHeight="1" x14ac:dyDescent="0.2">
      <c r="A62" s="56"/>
      <c r="B62" s="19">
        <v>11</v>
      </c>
      <c r="C62" s="20" t="s">
        <v>109</v>
      </c>
      <c r="D62" s="37">
        <v>1</v>
      </c>
      <c r="E62" s="22">
        <v>27.5</v>
      </c>
      <c r="F62" s="21">
        <v>940</v>
      </c>
      <c r="G62" s="22">
        <v>4</v>
      </c>
      <c r="H62" s="53"/>
      <c r="I62" s="24" t="s">
        <v>93</v>
      </c>
      <c r="J62" s="37">
        <v>1</v>
      </c>
      <c r="K62" s="22">
        <v>28.3</v>
      </c>
      <c r="L62" s="21">
        <v>970</v>
      </c>
      <c r="M62" s="22">
        <v>5</v>
      </c>
      <c r="N62" s="53"/>
      <c r="O62" s="24" t="s">
        <v>88</v>
      </c>
      <c r="P62" s="37">
        <v>4</v>
      </c>
      <c r="Q62" s="22">
        <v>36.6</v>
      </c>
      <c r="R62" s="21">
        <v>4000</v>
      </c>
      <c r="S62" s="22">
        <v>2</v>
      </c>
      <c r="T62" s="53"/>
      <c r="U62" s="54"/>
      <c r="V62" s="74"/>
      <c r="W62" s="54"/>
    </row>
    <row r="63" spans="1:23" ht="11.25" customHeight="1" x14ac:dyDescent="0.2">
      <c r="A63" s="56"/>
      <c r="B63" s="19">
        <v>12</v>
      </c>
      <c r="C63" s="20" t="s">
        <v>87</v>
      </c>
      <c r="D63" s="37">
        <v>0</v>
      </c>
      <c r="E63" s="22"/>
      <c r="F63" s="21">
        <v>0</v>
      </c>
      <c r="G63" s="22">
        <v>15</v>
      </c>
      <c r="H63" s="53"/>
      <c r="I63" s="24" t="s">
        <v>98</v>
      </c>
      <c r="J63" s="37">
        <v>3</v>
      </c>
      <c r="K63" s="22">
        <v>36.5</v>
      </c>
      <c r="L63" s="21">
        <v>2910</v>
      </c>
      <c r="M63" s="22">
        <v>1</v>
      </c>
      <c r="N63" s="53"/>
      <c r="O63" s="24" t="s">
        <v>97</v>
      </c>
      <c r="P63" s="37">
        <v>2</v>
      </c>
      <c r="Q63" s="22">
        <v>38.1</v>
      </c>
      <c r="R63" s="21">
        <v>2150</v>
      </c>
      <c r="S63" s="22">
        <v>4</v>
      </c>
      <c r="T63" s="53"/>
      <c r="U63" s="54"/>
      <c r="V63" s="31" t="s">
        <v>65</v>
      </c>
      <c r="W63" s="54"/>
    </row>
    <row r="64" spans="1:23" ht="11.25" customHeight="1" x14ac:dyDescent="0.2">
      <c r="A64" s="55">
        <v>5</v>
      </c>
      <c r="B64" s="12">
        <v>13</v>
      </c>
      <c r="C64" s="13" t="s">
        <v>73</v>
      </c>
      <c r="D64" s="36">
        <v>1</v>
      </c>
      <c r="E64" s="15">
        <v>26</v>
      </c>
      <c r="F64" s="14">
        <v>880</v>
      </c>
      <c r="G64" s="15">
        <v>5</v>
      </c>
      <c r="H64" s="49">
        <f>SUM(D64:D66)</f>
        <v>1</v>
      </c>
      <c r="I64" s="16" t="s">
        <v>99</v>
      </c>
      <c r="J64" s="36">
        <v>1</v>
      </c>
      <c r="K64" s="15">
        <v>25.4</v>
      </c>
      <c r="L64" s="14">
        <v>880</v>
      </c>
      <c r="M64" s="15">
        <v>7</v>
      </c>
      <c r="N64" s="49">
        <f>SUM(J64:J66)</f>
        <v>4</v>
      </c>
      <c r="O64" s="16" t="s">
        <v>96</v>
      </c>
      <c r="P64" s="36">
        <v>1</v>
      </c>
      <c r="Q64" s="15"/>
      <c r="R64" s="14">
        <v>0</v>
      </c>
      <c r="S64" s="15">
        <v>15</v>
      </c>
      <c r="T64" s="49">
        <f>SUM(P64:P66)</f>
        <v>4</v>
      </c>
      <c r="U64" s="44">
        <f>SUM(H64,N64,T64)</f>
        <v>9</v>
      </c>
      <c r="V64" s="38" t="s">
        <v>66</v>
      </c>
      <c r="W64" s="44">
        <f t="shared" ref="W64" si="11">SUM(U64)-11</f>
        <v>-2</v>
      </c>
    </row>
    <row r="65" spans="1:23" ht="11.25" customHeight="1" x14ac:dyDescent="0.2">
      <c r="A65" s="55"/>
      <c r="B65" s="12">
        <v>14</v>
      </c>
      <c r="C65" s="13" t="s">
        <v>112</v>
      </c>
      <c r="D65" s="36">
        <v>0</v>
      </c>
      <c r="E65" s="15"/>
      <c r="F65" s="14">
        <v>0</v>
      </c>
      <c r="G65" s="15">
        <v>15</v>
      </c>
      <c r="H65" s="49"/>
      <c r="I65" s="16" t="s">
        <v>83</v>
      </c>
      <c r="J65" s="36">
        <v>2</v>
      </c>
      <c r="K65" s="15">
        <v>33.200000000000003</v>
      </c>
      <c r="L65" s="14">
        <v>2000</v>
      </c>
      <c r="M65" s="15">
        <v>2</v>
      </c>
      <c r="N65" s="49"/>
      <c r="O65" s="18" t="s">
        <v>33</v>
      </c>
      <c r="P65" s="36">
        <v>2</v>
      </c>
      <c r="Q65" s="15">
        <v>26.8</v>
      </c>
      <c r="R65" s="14">
        <v>1790</v>
      </c>
      <c r="S65" s="15">
        <v>7</v>
      </c>
      <c r="T65" s="49"/>
      <c r="U65" s="44"/>
      <c r="V65" s="30" t="s">
        <v>67</v>
      </c>
      <c r="W65" s="44"/>
    </row>
    <row r="66" spans="1:23" ht="11.25" customHeight="1" x14ac:dyDescent="0.2">
      <c r="A66" s="55"/>
      <c r="B66" s="12">
        <v>15</v>
      </c>
      <c r="C66" s="13" t="s">
        <v>85</v>
      </c>
      <c r="D66" s="36">
        <v>0</v>
      </c>
      <c r="E66" s="15"/>
      <c r="F66" s="14">
        <v>0</v>
      </c>
      <c r="G66" s="15">
        <v>15</v>
      </c>
      <c r="H66" s="49"/>
      <c r="I66" s="18" t="s">
        <v>79</v>
      </c>
      <c r="J66" s="36">
        <v>1</v>
      </c>
      <c r="K66" s="15">
        <v>29</v>
      </c>
      <c r="L66" s="14">
        <v>970</v>
      </c>
      <c r="M66" s="15">
        <v>4</v>
      </c>
      <c r="N66" s="49"/>
      <c r="O66" s="16" t="s">
        <v>104</v>
      </c>
      <c r="P66" s="36">
        <v>1</v>
      </c>
      <c r="Q66" s="15">
        <v>25</v>
      </c>
      <c r="R66" s="14">
        <v>850</v>
      </c>
      <c r="S66" s="15">
        <v>11.5</v>
      </c>
      <c r="T66" s="49"/>
      <c r="U66" s="44"/>
      <c r="V66" s="33" t="s">
        <v>68</v>
      </c>
      <c r="W66" s="44"/>
    </row>
    <row r="67" spans="1:23" ht="10.199999999999999" x14ac:dyDescent="0.2">
      <c r="A67" s="59" t="s">
        <v>24</v>
      </c>
      <c r="B67" s="60"/>
      <c r="C67" s="65" t="s">
        <v>11</v>
      </c>
      <c r="D67" s="65"/>
      <c r="E67" s="65"/>
      <c r="F67" s="65"/>
      <c r="G67" s="65"/>
      <c r="H67" s="65"/>
      <c r="I67" s="65" t="s">
        <v>14</v>
      </c>
      <c r="J67" s="65"/>
      <c r="K67" s="65"/>
      <c r="L67" s="65"/>
      <c r="M67" s="65"/>
      <c r="N67" s="65"/>
      <c r="O67" s="65" t="s">
        <v>13</v>
      </c>
      <c r="P67" s="65"/>
      <c r="Q67" s="65"/>
      <c r="R67" s="65"/>
      <c r="S67" s="65"/>
      <c r="T67" s="65"/>
      <c r="U67" s="68">
        <f>SUM(C69,I69,O69)</f>
        <v>54</v>
      </c>
      <c r="V67" s="66" t="s">
        <v>20</v>
      </c>
      <c r="W67" s="25" t="s">
        <v>21</v>
      </c>
    </row>
    <row r="68" spans="1:23" ht="10.199999999999999" x14ac:dyDescent="0.2">
      <c r="A68" s="63" t="s">
        <v>25</v>
      </c>
      <c r="B68" s="64"/>
      <c r="C68" s="65" t="s">
        <v>12</v>
      </c>
      <c r="D68" s="65"/>
      <c r="E68" s="65"/>
      <c r="F68" s="65"/>
      <c r="G68" s="65"/>
      <c r="H68" s="65"/>
      <c r="I68" s="65" t="s">
        <v>12</v>
      </c>
      <c r="J68" s="65"/>
      <c r="K68" s="65"/>
      <c r="L68" s="65"/>
      <c r="M68" s="65"/>
      <c r="N68" s="65"/>
      <c r="O68" s="65" t="s">
        <v>12</v>
      </c>
      <c r="P68" s="65"/>
      <c r="Q68" s="65"/>
      <c r="R68" s="65"/>
      <c r="S68" s="65"/>
      <c r="T68" s="65"/>
      <c r="U68" s="69"/>
      <c r="V68" s="67"/>
      <c r="W68" s="27" t="s">
        <v>22</v>
      </c>
    </row>
    <row r="69" spans="1:23" ht="10.199999999999999" x14ac:dyDescent="0.2">
      <c r="A69" s="61">
        <v>2023</v>
      </c>
      <c r="B69" s="62"/>
      <c r="C69" s="43">
        <f>SUM(H52:H66)</f>
        <v>14</v>
      </c>
      <c r="D69" s="43"/>
      <c r="E69" s="43"/>
      <c r="F69" s="43"/>
      <c r="G69" s="43"/>
      <c r="H69" s="43"/>
      <c r="I69" s="43">
        <f>SUM(N52:N66)</f>
        <v>12</v>
      </c>
      <c r="J69" s="43"/>
      <c r="K69" s="43"/>
      <c r="L69" s="43"/>
      <c r="M69" s="43"/>
      <c r="N69" s="43"/>
      <c r="O69" s="43">
        <f>SUM(T52:T66)</f>
        <v>28</v>
      </c>
      <c r="P69" s="43"/>
      <c r="Q69" s="43"/>
      <c r="R69" s="43"/>
      <c r="S69" s="43"/>
      <c r="T69" s="43"/>
      <c r="U69" s="70"/>
      <c r="V69" s="27" t="s">
        <v>15</v>
      </c>
      <c r="W69" s="28" t="s">
        <v>23</v>
      </c>
    </row>
    <row r="70" spans="1:23" ht="10.199999999999999" x14ac:dyDescent="0.2">
      <c r="A70" s="61" t="s">
        <v>29</v>
      </c>
      <c r="B70" s="62"/>
      <c r="C70" s="40" t="s">
        <v>7</v>
      </c>
      <c r="D70" s="41"/>
      <c r="E70" s="41"/>
      <c r="F70" s="41"/>
      <c r="G70" s="42"/>
      <c r="H70" s="7">
        <f>SUM(H52:H66)/5</f>
        <v>2.8</v>
      </c>
      <c r="I70" s="40" t="s">
        <v>7</v>
      </c>
      <c r="J70" s="41"/>
      <c r="K70" s="41"/>
      <c r="L70" s="41"/>
      <c r="M70" s="42"/>
      <c r="N70" s="7">
        <f>SUM(N52:N66)/5</f>
        <v>2.4</v>
      </c>
      <c r="O70" s="40" t="s">
        <v>7</v>
      </c>
      <c r="P70" s="41"/>
      <c r="Q70" s="41"/>
      <c r="R70" s="41"/>
      <c r="S70" s="42"/>
      <c r="T70" s="7">
        <f>SUM(T52:T66)/5</f>
        <v>5.6</v>
      </c>
      <c r="U70" s="7">
        <f>SUM(U52:U66)/5</f>
        <v>10.8</v>
      </c>
      <c r="V70" s="28" t="s">
        <v>16</v>
      </c>
      <c r="W70" s="29">
        <f>SUM(W52:W66)</f>
        <v>-1</v>
      </c>
    </row>
    <row r="71" spans="1:23" s="79" customFormat="1" ht="10.199999999999999" x14ac:dyDescent="0.2">
      <c r="A71" s="76"/>
      <c r="B71" s="76"/>
      <c r="C71" s="77" t="s">
        <v>28</v>
      </c>
      <c r="D71" s="77"/>
      <c r="E71" s="77"/>
      <c r="F71" s="77"/>
      <c r="G71" s="77"/>
      <c r="H71" s="35">
        <f>SUM(C69)/15</f>
        <v>0.93333333333333335</v>
      </c>
      <c r="I71" s="76"/>
      <c r="J71" s="76"/>
      <c r="K71" s="76"/>
      <c r="L71" s="76"/>
      <c r="M71" s="76"/>
      <c r="N71" s="35">
        <f>SUM(I69)/15</f>
        <v>0.8</v>
      </c>
      <c r="O71" s="76"/>
      <c r="P71" s="76"/>
      <c r="Q71" s="76"/>
      <c r="R71" s="76"/>
      <c r="S71" s="76"/>
      <c r="T71" s="35">
        <f>SUM(O69)/15</f>
        <v>1.8666666666666667</v>
      </c>
      <c r="U71" s="35">
        <f>SUM(U67)/45</f>
        <v>1.2</v>
      </c>
      <c r="V71" s="78"/>
    </row>
  </sheetData>
  <mergeCells count="175">
    <mergeCell ref="A70:B70"/>
    <mergeCell ref="C70:G70"/>
    <mergeCell ref="I70:M70"/>
    <mergeCell ref="O70:S70"/>
    <mergeCell ref="C71:G71"/>
    <mergeCell ref="W64:W66"/>
    <mergeCell ref="A67:B67"/>
    <mergeCell ref="C67:H67"/>
    <mergeCell ref="I67:N67"/>
    <mergeCell ref="O67:T67"/>
    <mergeCell ref="U67:U69"/>
    <mergeCell ref="V67:V68"/>
    <mergeCell ref="A68:B68"/>
    <mergeCell ref="C68:H68"/>
    <mergeCell ref="I68:N68"/>
    <mergeCell ref="O68:T68"/>
    <mergeCell ref="A69:B69"/>
    <mergeCell ref="C69:H69"/>
    <mergeCell ref="I69:N69"/>
    <mergeCell ref="O69:T69"/>
    <mergeCell ref="A64:A66"/>
    <mergeCell ref="H64:H66"/>
    <mergeCell ref="N64:N66"/>
    <mergeCell ref="T64:T66"/>
    <mergeCell ref="U64:U66"/>
    <mergeCell ref="W58:W60"/>
    <mergeCell ref="A61:A63"/>
    <mergeCell ref="H61:H63"/>
    <mergeCell ref="N61:N63"/>
    <mergeCell ref="T61:T63"/>
    <mergeCell ref="U61:U63"/>
    <mergeCell ref="V61:V62"/>
    <mergeCell ref="W61:W63"/>
    <mergeCell ref="A58:A60"/>
    <mergeCell ref="H58:H60"/>
    <mergeCell ref="N58:N60"/>
    <mergeCell ref="T58:T60"/>
    <mergeCell ref="U58:U60"/>
    <mergeCell ref="V52:V53"/>
    <mergeCell ref="W52:W54"/>
    <mergeCell ref="A55:A57"/>
    <mergeCell ref="H55:H57"/>
    <mergeCell ref="N55:N57"/>
    <mergeCell ref="T55:T57"/>
    <mergeCell ref="U55:U57"/>
    <mergeCell ref="W55:W57"/>
    <mergeCell ref="A52:A54"/>
    <mergeCell ref="H52:H54"/>
    <mergeCell ref="N52:N54"/>
    <mergeCell ref="T52:T54"/>
    <mergeCell ref="U52:U54"/>
    <mergeCell ref="A49:W49"/>
    <mergeCell ref="A50:A51"/>
    <mergeCell ref="B50:B51"/>
    <mergeCell ref="C50:H50"/>
    <mergeCell ref="I50:N50"/>
    <mergeCell ref="O50:T50"/>
    <mergeCell ref="V50:V51"/>
    <mergeCell ref="A46:B46"/>
    <mergeCell ref="C46:G46"/>
    <mergeCell ref="I46:M46"/>
    <mergeCell ref="O46:S46"/>
    <mergeCell ref="C47:G47"/>
    <mergeCell ref="V40:V41"/>
    <mergeCell ref="W40:W42"/>
    <mergeCell ref="A43:B43"/>
    <mergeCell ref="C43:H43"/>
    <mergeCell ref="I43:N43"/>
    <mergeCell ref="O43:T43"/>
    <mergeCell ref="U43:U45"/>
    <mergeCell ref="V43:V44"/>
    <mergeCell ref="A44:B44"/>
    <mergeCell ref="C44:H44"/>
    <mergeCell ref="I44:N44"/>
    <mergeCell ref="O44:T44"/>
    <mergeCell ref="A45:B45"/>
    <mergeCell ref="C45:H45"/>
    <mergeCell ref="I45:N45"/>
    <mergeCell ref="O45:T45"/>
    <mergeCell ref="A40:A42"/>
    <mergeCell ref="H40:H42"/>
    <mergeCell ref="N40:N42"/>
    <mergeCell ref="T40:T42"/>
    <mergeCell ref="U40:U42"/>
    <mergeCell ref="V34:V35"/>
    <mergeCell ref="W34:W36"/>
    <mergeCell ref="A37:A39"/>
    <mergeCell ref="H37:H39"/>
    <mergeCell ref="N37:N39"/>
    <mergeCell ref="T37:T39"/>
    <mergeCell ref="U37:U39"/>
    <mergeCell ref="V37:V38"/>
    <mergeCell ref="W37:W39"/>
    <mergeCell ref="A34:A36"/>
    <mergeCell ref="H34:H36"/>
    <mergeCell ref="N34:N36"/>
    <mergeCell ref="T34:T36"/>
    <mergeCell ref="U34:U36"/>
    <mergeCell ref="V28:V29"/>
    <mergeCell ref="W28:W30"/>
    <mergeCell ref="A31:A33"/>
    <mergeCell ref="H31:H33"/>
    <mergeCell ref="N31:N33"/>
    <mergeCell ref="T31:T33"/>
    <mergeCell ref="U31:U33"/>
    <mergeCell ref="V31:V32"/>
    <mergeCell ref="W31:W33"/>
    <mergeCell ref="A28:A30"/>
    <mergeCell ref="H28:H30"/>
    <mergeCell ref="N28:N30"/>
    <mergeCell ref="T28:T30"/>
    <mergeCell ref="U28:U30"/>
    <mergeCell ref="A25:W25"/>
    <mergeCell ref="A26:A27"/>
    <mergeCell ref="B26:B27"/>
    <mergeCell ref="C26:H26"/>
    <mergeCell ref="I26:N26"/>
    <mergeCell ref="O26:T26"/>
    <mergeCell ref="V26:V27"/>
    <mergeCell ref="A19:B19"/>
    <mergeCell ref="A22:B22"/>
    <mergeCell ref="A20:B20"/>
    <mergeCell ref="A21:B21"/>
    <mergeCell ref="I21:N21"/>
    <mergeCell ref="I22:M22"/>
    <mergeCell ref="I19:N19"/>
    <mergeCell ref="I20:N20"/>
    <mergeCell ref="C19:H19"/>
    <mergeCell ref="C21:H21"/>
    <mergeCell ref="C22:G22"/>
    <mergeCell ref="C20:H20"/>
    <mergeCell ref="C23:G23"/>
    <mergeCell ref="V19:V20"/>
    <mergeCell ref="U19:U21"/>
    <mergeCell ref="O19:T19"/>
    <mergeCell ref="O20:T20"/>
    <mergeCell ref="U16:U18"/>
    <mergeCell ref="A16:A18"/>
    <mergeCell ref="A13:A15"/>
    <mergeCell ref="H13:H15"/>
    <mergeCell ref="H16:H18"/>
    <mergeCell ref="T7:T9"/>
    <mergeCell ref="N10:N12"/>
    <mergeCell ref="T10:T12"/>
    <mergeCell ref="N16:N18"/>
    <mergeCell ref="N13:N15"/>
    <mergeCell ref="A7:A9"/>
    <mergeCell ref="H7:H9"/>
    <mergeCell ref="N7:N9"/>
    <mergeCell ref="A10:A12"/>
    <mergeCell ref="H10:H12"/>
    <mergeCell ref="O22:S22"/>
    <mergeCell ref="O21:T21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I2:N2"/>
    <mergeCell ref="U4:U6"/>
    <mergeCell ref="T13:T15"/>
    <mergeCell ref="U7:U9"/>
    <mergeCell ref="U13:U15"/>
    <mergeCell ref="T16:T18"/>
    <mergeCell ref="W7:W9"/>
    <mergeCell ref="W10:W12"/>
    <mergeCell ref="W13:W15"/>
    <mergeCell ref="W16:W18"/>
    <mergeCell ref="U10:U12"/>
  </mergeCells>
  <phoneticPr fontId="0" type="noConversion"/>
  <pageMargins left="0.19685039370078741" right="0.11811023622047245" top="0.35433070866141736" bottom="0.11811023622047245" header="0.11811023622047245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2024-05-16T14:02:28Z</cp:lastPrinted>
  <dcterms:created xsi:type="dcterms:W3CDTF">2003-06-13T07:01:41Z</dcterms:created>
  <dcterms:modified xsi:type="dcterms:W3CDTF">2025-12-06T10:06:42Z</dcterms:modified>
</cp:coreProperties>
</file>