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0" windowWidth="15480" windowHeight="77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X70" i="1" l="1"/>
  <c r="X46" i="1"/>
  <c r="W46" i="1"/>
  <c r="X66" i="1"/>
  <c r="W66" i="1"/>
  <c r="W70" i="1"/>
  <c r="V71" i="1"/>
  <c r="O71" i="1"/>
  <c r="H71" i="1"/>
  <c r="B70" i="1"/>
  <c r="I70" i="1"/>
  <c r="P70" i="1"/>
  <c r="V60" i="1"/>
  <c r="V52" i="1"/>
  <c r="V66" i="1"/>
  <c r="V64" i="1"/>
  <c r="V62" i="1"/>
  <c r="V58" i="1"/>
  <c r="V56" i="1"/>
  <c r="V54" i="1"/>
  <c r="V42" i="1"/>
  <c r="V30" i="1"/>
  <c r="V32" i="1"/>
  <c r="V34" i="1"/>
  <c r="V36" i="1"/>
  <c r="V38" i="1"/>
  <c r="V40" i="1"/>
  <c r="V28" i="1"/>
  <c r="V18" i="1"/>
  <c r="V16" i="1"/>
  <c r="V14" i="1"/>
  <c r="V12" i="1"/>
  <c r="V10" i="1"/>
  <c r="V8" i="1"/>
  <c r="V6" i="1"/>
  <c r="V4" i="1"/>
  <c r="V23" i="1" l="1"/>
  <c r="V47" i="1"/>
  <c r="P46" i="1"/>
  <c r="P22" i="1"/>
  <c r="O66" i="1"/>
  <c r="O64" i="1"/>
  <c r="H66" i="1"/>
  <c r="H64" i="1"/>
  <c r="W64" i="1" s="1"/>
  <c r="X64" i="1" s="1"/>
  <c r="O42" i="1"/>
  <c r="O40" i="1"/>
  <c r="H42" i="1"/>
  <c r="H40" i="1"/>
  <c r="O18" i="1"/>
  <c r="O16" i="1"/>
  <c r="H18" i="1"/>
  <c r="H16" i="1"/>
  <c r="H14" i="1"/>
  <c r="W16" i="1" l="1"/>
  <c r="X16" i="1" s="1"/>
  <c r="W40" i="1"/>
  <c r="X40" i="1" s="1"/>
  <c r="W18" i="1"/>
  <c r="X18" i="1" s="1"/>
  <c r="W42" i="1"/>
  <c r="X42" i="1" s="1"/>
  <c r="O62" i="1"/>
  <c r="H62" i="1"/>
  <c r="W62" i="1" s="1"/>
  <c r="X62" i="1" s="1"/>
  <c r="O60" i="1"/>
  <c r="H60" i="1"/>
  <c r="W60" i="1" s="1"/>
  <c r="X60" i="1" s="1"/>
  <c r="O58" i="1"/>
  <c r="H58" i="1"/>
  <c r="W58" i="1" s="1"/>
  <c r="X58" i="1" s="1"/>
  <c r="O56" i="1"/>
  <c r="H56" i="1"/>
  <c r="W56" i="1" s="1"/>
  <c r="X56" i="1" s="1"/>
  <c r="O54" i="1"/>
  <c r="H54" i="1"/>
  <c r="W54" i="1" s="1"/>
  <c r="X54" i="1" s="1"/>
  <c r="O52" i="1"/>
  <c r="H52" i="1"/>
  <c r="W52" i="1" s="1"/>
  <c r="X52" i="1" s="1"/>
  <c r="O38" i="1"/>
  <c r="H38" i="1"/>
  <c r="W38" i="1" s="1"/>
  <c r="X38" i="1" s="1"/>
  <c r="O36" i="1"/>
  <c r="H36" i="1"/>
  <c r="W36" i="1" s="1"/>
  <c r="X36" i="1" s="1"/>
  <c r="O34" i="1"/>
  <c r="H34" i="1"/>
  <c r="W34" i="1" s="1"/>
  <c r="X34" i="1" s="1"/>
  <c r="O32" i="1"/>
  <c r="H32" i="1"/>
  <c r="W32" i="1" s="1"/>
  <c r="X32" i="1" s="1"/>
  <c r="O30" i="1"/>
  <c r="H30" i="1"/>
  <c r="W30" i="1" s="1"/>
  <c r="X30" i="1" s="1"/>
  <c r="O28" i="1"/>
  <c r="H28" i="1"/>
  <c r="O14" i="1"/>
  <c r="W14" i="1" s="1"/>
  <c r="X14" i="1" s="1"/>
  <c r="O12" i="1"/>
  <c r="O10" i="1"/>
  <c r="O8" i="1"/>
  <c r="O4" i="1"/>
  <c r="O6" i="1"/>
  <c r="H12" i="1"/>
  <c r="H10" i="1"/>
  <c r="H8" i="1"/>
  <c r="H6" i="1"/>
  <c r="W6" i="1" s="1"/>
  <c r="X6" i="1" s="1"/>
  <c r="H4" i="1"/>
  <c r="W12" i="1" l="1"/>
  <c r="X12" i="1" s="1"/>
  <c r="O47" i="1"/>
  <c r="H47" i="1"/>
  <c r="W28" i="1"/>
  <c r="W8" i="1"/>
  <c r="X8" i="1" s="1"/>
  <c r="B22" i="1"/>
  <c r="H23" i="1"/>
  <c r="W4" i="1"/>
  <c r="I22" i="1"/>
  <c r="O23" i="1"/>
  <c r="W10" i="1"/>
  <c r="X10" i="1" s="1"/>
  <c r="I46" i="1"/>
  <c r="B46" i="1"/>
  <c r="X28" i="1" l="1"/>
  <c r="W22" i="1"/>
  <c r="X4" i="1"/>
  <c r="X22" i="1"/>
</calcChain>
</file>

<file path=xl/sharedStrings.xml><?xml version="1.0" encoding="utf-8"?>
<sst xmlns="http://schemas.openxmlformats.org/spreadsheetml/2006/main" count="341" uniqueCount="130">
  <si>
    <t>RAZEM   tura 1</t>
  </si>
  <si>
    <t>RAZEM  tura 2</t>
  </si>
  <si>
    <t>Ryby</t>
  </si>
  <si>
    <t>Średnia ilość ryb na stanowisku</t>
  </si>
  <si>
    <t>Nr</t>
  </si>
  <si>
    <t>N-R</t>
  </si>
  <si>
    <t>Pkt</t>
  </si>
  <si>
    <t>Ryb</t>
  </si>
  <si>
    <t>GP</t>
  </si>
  <si>
    <t>Opis stanowisk:</t>
  </si>
  <si>
    <t>Zawodnik</t>
  </si>
  <si>
    <t>stan.</t>
  </si>
  <si>
    <t>Lp.</t>
  </si>
  <si>
    <t>Razem</t>
  </si>
  <si>
    <t>ryby</t>
  </si>
  <si>
    <t>na stan.</t>
  </si>
  <si>
    <t>STATUS</t>
  </si>
  <si>
    <t>STANOWISKA</t>
  </si>
  <si>
    <t>Średnia ryb</t>
  </si>
  <si>
    <t>Ciszewski</t>
  </si>
  <si>
    <t>rzeka</t>
  </si>
  <si>
    <t>Raba</t>
  </si>
  <si>
    <t>most w Dobczycach</t>
  </si>
  <si>
    <t>druty wysokiego napięcia poniżej mostu,</t>
  </si>
  <si>
    <t>wylot kanału</t>
  </si>
  <si>
    <t>początek ogródków działkowych,</t>
  </si>
  <si>
    <t>rura spustowa po prawej stronie</t>
  </si>
  <si>
    <t>nowy most w Dobczycach</t>
  </si>
  <si>
    <t>Tura 1 (sobota 6.30-10.00)</t>
  </si>
  <si>
    <t>300 m poniżej drutów wysokiego napięcia, końcówka plaży</t>
  </si>
  <si>
    <t>200 m powyżej końca opaski</t>
  </si>
  <si>
    <t>szarfy z lewej strony na wprost wjazdu od tui</t>
  </si>
  <si>
    <t>początek wlewu (dojazd do żwirowni po prawej stronie rzeki)</t>
  </si>
  <si>
    <t>wejście przy bramie oczyszczalni - początek stanowiska</t>
  </si>
  <si>
    <t>szarfy z lewej strony, dojazd przy szklarni w Niezdowie</t>
  </si>
  <si>
    <t>do 100 m poniżej zakrętu rzeki, wejście od boiska w Winiarach</t>
  </si>
  <si>
    <t>połowa prądów poniżej potoku z Dziekanowic po lewej stronie rzeki</t>
  </si>
  <si>
    <t>połowa płani przy prawej opasce, numer na kamieniu z prawej strony rzeki,</t>
  </si>
  <si>
    <t>350 m poniżej linii wysokiego napięcia</t>
  </si>
  <si>
    <t>100 m powyżej ujścia potoku z Winiar</t>
  </si>
  <si>
    <t xml:space="preserve">Winiary-początek wlewu na zakręcie </t>
  </si>
  <si>
    <t>do środka prądów poniżej wyschłego potoku (końcówka plaży)</t>
  </si>
  <si>
    <t>dojazd od sołtysa,</t>
  </si>
  <si>
    <t>numer na drzewach po obu stronach rzeki</t>
  </si>
  <si>
    <t>szarfy przy kępie krzaków akacjowych po lewej stronie</t>
  </si>
  <si>
    <t>numer na dębie po prawej stronie rzeki</t>
  </si>
  <si>
    <t>250 m powyżej ujścia Krzyworzeki, numer na czereśni na prawym brzegu</t>
  </si>
  <si>
    <t>szarfy na krzaku na lewym brzegu</t>
  </si>
  <si>
    <t>150 m poniżej ujścia Krzyworzeki</t>
  </si>
  <si>
    <t>i prawej strony, numer na wywróconym drzewie z prawej strony</t>
  </si>
  <si>
    <t>dojazd od Kunic</t>
  </si>
  <si>
    <t>numer na drzewie na wysokim brzegu lewa strona,</t>
  </si>
  <si>
    <t>koniec płani po lewej stronie, początek prądów po prawej stronie</t>
  </si>
  <si>
    <t>dojazd od ujścia Krzyworzeki, numer na drzeie po prawej stronie rzeki</t>
  </si>
  <si>
    <t>środek opaski lewa strona, numer na kamieniu</t>
  </si>
  <si>
    <t>700 m poniżej wjazdu na ujście Krzyworzeki, duże kępy wywróconych drzew z lewej</t>
  </si>
  <si>
    <t>początek opaski po prawej stronie koło pastwiska w Fałkowicach</t>
  </si>
  <si>
    <t>oraz na przymulonym drzewie prawa strona</t>
  </si>
  <si>
    <t>numer na drzewie z lewej strony, szarfy po obu stronach przy wjeździe do wody</t>
  </si>
  <si>
    <t>początek lewej opaski - wlew</t>
  </si>
  <si>
    <t>numer na kamieniach z lewej strony, szarfa z prawej</t>
  </si>
  <si>
    <t>400 m powyżej młyna, numer na środku opaski po prawej stronie</t>
  </si>
  <si>
    <t>Gdów - koniec opaski po lewej stronie</t>
  </si>
  <si>
    <t>numer na topoli na lewym brzegu, szarfy z prawej strony</t>
  </si>
  <si>
    <t>dolna część prawej opaski, 300 m poniżej młyna</t>
  </si>
  <si>
    <t>numer na kamieniu na prawej opasce, szarfy z lewej strony</t>
  </si>
  <si>
    <t>środek opaski, numer na lewej stronie rzeki, szarfy po prawej</t>
  </si>
  <si>
    <t>Kaniuczak Rafał</t>
  </si>
  <si>
    <t>Kijowski</t>
  </si>
  <si>
    <t>Tworzydło</t>
  </si>
  <si>
    <t>Bolisęga</t>
  </si>
  <si>
    <t>Ławnik</t>
  </si>
  <si>
    <t>Błaszczak</t>
  </si>
  <si>
    <t>sektor</t>
  </si>
  <si>
    <t>C</t>
  </si>
  <si>
    <t>B</t>
  </si>
  <si>
    <t xml:space="preserve">rzeka </t>
  </si>
  <si>
    <t>A</t>
  </si>
  <si>
    <t>300 m poniżej zakrętu rzeki przy boisku w Winiarach</t>
  </si>
  <si>
    <t>ujście potoku z Kunic, środek płani, dojazd od pastwisk w Fałkowicach</t>
  </si>
  <si>
    <t>stary most w Gdowie</t>
  </si>
  <si>
    <t>Puchar Raby 2023 (8-9 lipiec) - sektor B - rzeka Raba  (od Winiar do Fałkowic)</t>
  </si>
  <si>
    <t>Puchar Raby 2023 (8-9 lipiec) - sektor C - rzeka Raba  (od Fałkowic do Gdowa)</t>
  </si>
  <si>
    <t>numer na kamieniu opaski z lewej strony</t>
  </si>
  <si>
    <t>(dojazd od boiska w Winiarach) - wysokie napięcie</t>
  </si>
  <si>
    <t>koniec stanowiska i sektora: nowy most w Gdowie</t>
  </si>
  <si>
    <t>Szuba</t>
  </si>
  <si>
    <t>Chmielecki</t>
  </si>
  <si>
    <t>Mikulski</t>
  </si>
  <si>
    <t>Gajda</t>
  </si>
  <si>
    <t>Juszczak</t>
  </si>
  <si>
    <t>Synowiec</t>
  </si>
  <si>
    <t>Raczyński</t>
  </si>
  <si>
    <t>Oświata</t>
  </si>
  <si>
    <t>Biegus</t>
  </si>
  <si>
    <t>Krawiecki</t>
  </si>
  <si>
    <t>Chytła</t>
  </si>
  <si>
    <t>Zając Grzegorz</t>
  </si>
  <si>
    <t>Frąckowiak</t>
  </si>
  <si>
    <t>Skrzypek</t>
  </si>
  <si>
    <t>Gąsecki</t>
  </si>
  <si>
    <t>Konwiński</t>
  </si>
  <si>
    <t>Rodak</t>
  </si>
  <si>
    <t>Kęsek</t>
  </si>
  <si>
    <t>Krukowski</t>
  </si>
  <si>
    <t>Merkisz</t>
  </si>
  <si>
    <t>Drelinkiewicz</t>
  </si>
  <si>
    <t>Gładysz</t>
  </si>
  <si>
    <t>Czernielewski</t>
  </si>
  <si>
    <t>Tura 3 niedziela (6.30-10.00)</t>
  </si>
  <si>
    <t>Żywicki</t>
  </si>
  <si>
    <t>Majer</t>
  </si>
  <si>
    <t>Marcinów</t>
  </si>
  <si>
    <t>Piętowski</t>
  </si>
  <si>
    <t>Ludwiniak</t>
  </si>
  <si>
    <t>Klann</t>
  </si>
  <si>
    <t>Piszcz</t>
  </si>
  <si>
    <t>Łach Paweł</t>
  </si>
  <si>
    <t>Krupa</t>
  </si>
  <si>
    <t>Darżynkiewicz</t>
  </si>
  <si>
    <t>Obłoza</t>
  </si>
  <si>
    <t>Koba</t>
  </si>
  <si>
    <t>Cudzich</t>
  </si>
  <si>
    <t>Woźny</t>
  </si>
  <si>
    <t>Chmielewski</t>
  </si>
  <si>
    <t>wakat</t>
  </si>
  <si>
    <t>Łach Amadeusz</t>
  </si>
  <si>
    <t>Tura 2 sobota (17.00-20.30)</t>
  </si>
  <si>
    <t>RAZEM  tura 3</t>
  </si>
  <si>
    <t>Puchar Raby 2023 (8-9 lipiec) - sektor A - rzeka Raba  (od Dobczyc do Winiar)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</si>
</sst>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b/>
      <sz val="9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51"/>
      </patternFill>
    </fill>
    <fill>
      <patternFill patternType="solid">
        <fgColor rgb="FF00B0F0"/>
        <bgColor indexed="35"/>
      </patternFill>
    </fill>
    <fill>
      <patternFill patternType="solid">
        <fgColor rgb="FF92D05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96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left" vertical="center"/>
    </xf>
    <xf numFmtId="0" fontId="3" fillId="5" borderId="5" xfId="1" applyFont="1" applyFill="1" applyBorder="1" applyAlignment="1">
      <alignment horizontal="center" vertical="center"/>
    </xf>
    <xf numFmtId="164" fontId="4" fillId="5" borderId="5" xfId="1" applyNumberFormat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" fontId="3" fillId="3" borderId="5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/>
    </xf>
    <xf numFmtId="1" fontId="3" fillId="11" borderId="1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left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164" fontId="4" fillId="12" borderId="1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8" xfId="1" applyFont="1" applyFill="1" applyBorder="1" applyAlignment="1">
      <alignment horizontal="left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tabSelected="1" zoomScale="120" zoomScaleNormal="120" workbookViewId="0">
      <selection sqref="A1:Z1"/>
    </sheetView>
  </sheetViews>
  <sheetFormatPr defaultRowHeight="9.75"/>
  <cols>
    <col min="1" max="1" width="6.5703125" style="1" customWidth="1"/>
    <col min="2" max="2" width="2.85546875" style="2" bestFit="1" customWidth="1"/>
    <col min="3" max="3" width="10.7109375" style="1" bestFit="1" customWidth="1"/>
    <col min="4" max="5" width="3.5703125" style="2" bestFit="1" customWidth="1"/>
    <col min="6" max="6" width="3.85546875" style="2" bestFit="1" customWidth="1"/>
    <col min="7" max="8" width="3.5703125" style="2" bestFit="1" customWidth="1"/>
    <col min="9" max="9" width="2.85546875" style="2" bestFit="1" customWidth="1"/>
    <col min="10" max="10" width="10.7109375" style="1" bestFit="1" customWidth="1"/>
    <col min="11" max="12" width="3.5703125" style="2" bestFit="1" customWidth="1"/>
    <col min="13" max="13" width="3.85546875" style="2" bestFit="1" customWidth="1"/>
    <col min="14" max="15" width="3.5703125" style="2" bestFit="1" customWidth="1"/>
    <col min="16" max="16" width="2.85546875" style="2" bestFit="1" customWidth="1"/>
    <col min="17" max="17" width="10.7109375" style="2" bestFit="1" customWidth="1"/>
    <col min="18" max="22" width="3.5703125" style="2" customWidth="1"/>
    <col min="23" max="23" width="5.28515625" style="2" customWidth="1"/>
    <col min="24" max="24" width="9.7109375" style="2" bestFit="1" customWidth="1"/>
    <col min="25" max="25" width="7.140625" style="1" customWidth="1"/>
    <col min="26" max="26" width="46.85546875" style="1" customWidth="1"/>
    <col min="27" max="27" width="26.140625" style="1" bestFit="1" customWidth="1"/>
    <col min="28" max="28" width="7.140625" style="1" customWidth="1"/>
    <col min="29" max="16384" width="9.140625" style="1"/>
  </cols>
  <sheetData>
    <row r="1" spans="1:26" ht="12">
      <c r="A1" s="80" t="s">
        <v>129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2"/>
    </row>
    <row r="2" spans="1:26" ht="10.35" customHeight="1">
      <c r="A2" s="15" t="s">
        <v>4</v>
      </c>
      <c r="B2" s="43" t="s">
        <v>28</v>
      </c>
      <c r="C2" s="43"/>
      <c r="D2" s="43"/>
      <c r="E2" s="43"/>
      <c r="F2" s="43"/>
      <c r="G2" s="43"/>
      <c r="H2" s="43"/>
      <c r="I2" s="43" t="s">
        <v>127</v>
      </c>
      <c r="J2" s="43"/>
      <c r="K2" s="43"/>
      <c r="L2" s="43"/>
      <c r="M2" s="43"/>
      <c r="N2" s="43"/>
      <c r="O2" s="43"/>
      <c r="P2" s="43" t="s">
        <v>109</v>
      </c>
      <c r="Q2" s="43"/>
      <c r="R2" s="43"/>
      <c r="S2" s="43"/>
      <c r="T2" s="43"/>
      <c r="U2" s="43"/>
      <c r="V2" s="43"/>
      <c r="W2" s="15" t="s">
        <v>13</v>
      </c>
      <c r="X2" s="21" t="s">
        <v>16</v>
      </c>
      <c r="Y2" s="43" t="s">
        <v>9</v>
      </c>
      <c r="Z2" s="43"/>
    </row>
    <row r="3" spans="1:26" ht="10.35" customHeight="1">
      <c r="A3" s="16" t="s">
        <v>11</v>
      </c>
      <c r="B3" s="15" t="s">
        <v>12</v>
      </c>
      <c r="C3" s="15" t="s">
        <v>10</v>
      </c>
      <c r="D3" s="15" t="s">
        <v>7</v>
      </c>
      <c r="E3" s="15" t="s">
        <v>5</v>
      </c>
      <c r="F3" s="15" t="s">
        <v>6</v>
      </c>
      <c r="G3" s="15" t="s">
        <v>8</v>
      </c>
      <c r="H3" s="15" t="s">
        <v>7</v>
      </c>
      <c r="I3" s="15" t="s">
        <v>12</v>
      </c>
      <c r="J3" s="34" t="s">
        <v>10</v>
      </c>
      <c r="K3" s="15" t="s">
        <v>7</v>
      </c>
      <c r="L3" s="15" t="s">
        <v>5</v>
      </c>
      <c r="M3" s="15" t="s">
        <v>6</v>
      </c>
      <c r="N3" s="15" t="s">
        <v>8</v>
      </c>
      <c r="O3" s="15" t="s">
        <v>7</v>
      </c>
      <c r="P3" s="34" t="s">
        <v>12</v>
      </c>
      <c r="Q3" s="34" t="s">
        <v>10</v>
      </c>
      <c r="R3" s="34" t="s">
        <v>7</v>
      </c>
      <c r="S3" s="34" t="s">
        <v>5</v>
      </c>
      <c r="T3" s="34" t="s">
        <v>6</v>
      </c>
      <c r="U3" s="34" t="s">
        <v>8</v>
      </c>
      <c r="V3" s="34" t="s">
        <v>7</v>
      </c>
      <c r="W3" s="15" t="s">
        <v>7</v>
      </c>
      <c r="X3" s="22" t="s">
        <v>17</v>
      </c>
      <c r="Y3" s="43"/>
      <c r="Z3" s="43"/>
    </row>
    <row r="4" spans="1:26" ht="11.1" customHeight="1">
      <c r="A4" s="60">
        <v>1</v>
      </c>
      <c r="B4" s="5">
        <v>1</v>
      </c>
      <c r="C4" s="6" t="s">
        <v>106</v>
      </c>
      <c r="D4" s="7">
        <v>1</v>
      </c>
      <c r="E4" s="8">
        <v>25.1</v>
      </c>
      <c r="F4" s="9">
        <v>880</v>
      </c>
      <c r="G4" s="8">
        <v>13</v>
      </c>
      <c r="H4" s="44">
        <f>SUM(D4,D5)</f>
        <v>5</v>
      </c>
      <c r="I4" s="5">
        <v>1</v>
      </c>
      <c r="J4" s="6" t="s">
        <v>71</v>
      </c>
      <c r="K4" s="7">
        <v>2</v>
      </c>
      <c r="L4" s="8">
        <v>27.3</v>
      </c>
      <c r="M4" s="9">
        <v>1880</v>
      </c>
      <c r="N4" s="8">
        <v>9</v>
      </c>
      <c r="O4" s="44">
        <f>SUM(K4,K5)</f>
        <v>4</v>
      </c>
      <c r="P4" s="5">
        <v>1</v>
      </c>
      <c r="Q4" s="6" t="s">
        <v>111</v>
      </c>
      <c r="R4" s="7">
        <v>3</v>
      </c>
      <c r="S4" s="8">
        <v>42</v>
      </c>
      <c r="T4" s="9">
        <v>3330</v>
      </c>
      <c r="U4" s="8">
        <v>2</v>
      </c>
      <c r="V4" s="44">
        <f>SUM(R4,R5)</f>
        <v>3</v>
      </c>
      <c r="W4" s="44">
        <f>SUM(H4,O4,V4)</f>
        <v>12</v>
      </c>
      <c r="X4" s="60">
        <f>SUM(W4)-11</f>
        <v>1</v>
      </c>
      <c r="Y4" s="83" t="s">
        <v>22</v>
      </c>
      <c r="Z4" s="83"/>
    </row>
    <row r="5" spans="1:26" ht="11.1" customHeight="1">
      <c r="A5" s="60"/>
      <c r="B5" s="5">
        <v>2</v>
      </c>
      <c r="C5" s="6" t="s">
        <v>97</v>
      </c>
      <c r="D5" s="7">
        <v>4</v>
      </c>
      <c r="E5" s="8">
        <v>32</v>
      </c>
      <c r="F5" s="9">
        <v>3910</v>
      </c>
      <c r="G5" s="8">
        <v>3</v>
      </c>
      <c r="H5" s="44"/>
      <c r="I5" s="5">
        <v>2</v>
      </c>
      <c r="J5" s="6" t="s">
        <v>88</v>
      </c>
      <c r="K5" s="7">
        <v>2</v>
      </c>
      <c r="L5" s="8">
        <v>38.700000000000003</v>
      </c>
      <c r="M5" s="9">
        <v>2360</v>
      </c>
      <c r="N5" s="8">
        <v>6</v>
      </c>
      <c r="O5" s="44"/>
      <c r="P5" s="5">
        <v>2</v>
      </c>
      <c r="Q5" s="6" t="s">
        <v>123</v>
      </c>
      <c r="R5" s="7">
        <v>0</v>
      </c>
      <c r="S5" s="8"/>
      <c r="T5" s="9">
        <v>0</v>
      </c>
      <c r="U5" s="8">
        <v>16</v>
      </c>
      <c r="V5" s="44"/>
      <c r="W5" s="44"/>
      <c r="X5" s="60"/>
      <c r="Y5" s="83"/>
      <c r="Z5" s="83"/>
    </row>
    <row r="6" spans="1:26" ht="11.1" customHeight="1">
      <c r="A6" s="58">
        <v>2</v>
      </c>
      <c r="B6" s="11">
        <v>3</v>
      </c>
      <c r="C6" s="10" t="s">
        <v>105</v>
      </c>
      <c r="D6" s="12">
        <v>1</v>
      </c>
      <c r="E6" s="13">
        <v>43.5</v>
      </c>
      <c r="F6" s="14">
        <v>1420</v>
      </c>
      <c r="G6" s="13">
        <v>12</v>
      </c>
      <c r="H6" s="45">
        <f>SUM(D6,D7)</f>
        <v>1</v>
      </c>
      <c r="I6" s="11">
        <v>3</v>
      </c>
      <c r="J6" s="10" t="s">
        <v>94</v>
      </c>
      <c r="K6" s="12">
        <v>1</v>
      </c>
      <c r="L6" s="13">
        <v>25.5</v>
      </c>
      <c r="M6" s="14">
        <v>880</v>
      </c>
      <c r="N6" s="13">
        <v>15</v>
      </c>
      <c r="O6" s="45">
        <f>SUM(K6,K7)</f>
        <v>1</v>
      </c>
      <c r="P6" s="11">
        <v>3</v>
      </c>
      <c r="Q6" s="10" t="s">
        <v>118</v>
      </c>
      <c r="R6" s="12">
        <v>1</v>
      </c>
      <c r="S6" s="13">
        <v>28</v>
      </c>
      <c r="T6" s="14">
        <v>940</v>
      </c>
      <c r="U6" s="13">
        <v>9</v>
      </c>
      <c r="V6" s="45">
        <f>SUM(R6,R7)</f>
        <v>3</v>
      </c>
      <c r="W6" s="53">
        <f t="shared" ref="W6" si="0">SUM(H6,O6,V6)</f>
        <v>5</v>
      </c>
      <c r="X6" s="58">
        <f t="shared" ref="X6" si="1">SUM(W6)-11</f>
        <v>-6</v>
      </c>
      <c r="Y6" s="76" t="s">
        <v>23</v>
      </c>
      <c r="Z6" s="77"/>
    </row>
    <row r="7" spans="1:26" ht="11.1" customHeight="1">
      <c r="A7" s="58"/>
      <c r="B7" s="11">
        <v>4</v>
      </c>
      <c r="C7" s="10" t="s">
        <v>107</v>
      </c>
      <c r="D7" s="12">
        <v>0</v>
      </c>
      <c r="E7" s="13"/>
      <c r="F7" s="14">
        <v>0</v>
      </c>
      <c r="G7" s="13">
        <v>16</v>
      </c>
      <c r="H7" s="45"/>
      <c r="I7" s="11">
        <v>4</v>
      </c>
      <c r="J7" s="10" t="s">
        <v>95</v>
      </c>
      <c r="K7" s="12">
        <v>0</v>
      </c>
      <c r="L7" s="13"/>
      <c r="M7" s="14">
        <v>0</v>
      </c>
      <c r="N7" s="13">
        <v>16</v>
      </c>
      <c r="O7" s="45"/>
      <c r="P7" s="11">
        <v>4</v>
      </c>
      <c r="Q7" s="10" t="s">
        <v>116</v>
      </c>
      <c r="R7" s="12">
        <v>2</v>
      </c>
      <c r="S7" s="13">
        <v>31</v>
      </c>
      <c r="T7" s="14">
        <v>1940</v>
      </c>
      <c r="U7" s="13">
        <v>7</v>
      </c>
      <c r="V7" s="45"/>
      <c r="W7" s="53"/>
      <c r="X7" s="58"/>
      <c r="Y7" s="72" t="s">
        <v>24</v>
      </c>
      <c r="Z7" s="73"/>
    </row>
    <row r="8" spans="1:26" ht="11.1" customHeight="1">
      <c r="A8" s="60">
        <v>3</v>
      </c>
      <c r="B8" s="5">
        <v>5</v>
      </c>
      <c r="C8" s="6" t="s">
        <v>104</v>
      </c>
      <c r="D8" s="7">
        <v>2</v>
      </c>
      <c r="E8" s="8">
        <v>28.6</v>
      </c>
      <c r="F8" s="9">
        <v>1880</v>
      </c>
      <c r="G8" s="8">
        <v>11</v>
      </c>
      <c r="H8" s="44">
        <f>SUM(D8,D9)</f>
        <v>2</v>
      </c>
      <c r="I8" s="5">
        <v>5</v>
      </c>
      <c r="J8" s="6" t="s">
        <v>86</v>
      </c>
      <c r="K8" s="7">
        <v>2</v>
      </c>
      <c r="L8" s="8">
        <v>49.3</v>
      </c>
      <c r="M8" s="9">
        <v>2600</v>
      </c>
      <c r="N8" s="8">
        <v>4</v>
      </c>
      <c r="O8" s="44">
        <f>SUM(K8,K9)</f>
        <v>3</v>
      </c>
      <c r="P8" s="5">
        <v>5</v>
      </c>
      <c r="Q8" s="6" t="s">
        <v>110</v>
      </c>
      <c r="R8" s="7">
        <v>5</v>
      </c>
      <c r="S8" s="8">
        <v>41.5</v>
      </c>
      <c r="T8" s="9">
        <v>5090</v>
      </c>
      <c r="U8" s="8">
        <v>1</v>
      </c>
      <c r="V8" s="44">
        <f>SUM(R8,R9)</f>
        <v>5</v>
      </c>
      <c r="W8" s="44">
        <f t="shared" ref="W8" si="2">SUM(H8,O8,V8)</f>
        <v>10</v>
      </c>
      <c r="X8" s="60">
        <f t="shared" ref="X8" si="3">SUM(W8)-11</f>
        <v>-1</v>
      </c>
      <c r="Y8" s="64" t="s">
        <v>25</v>
      </c>
      <c r="Z8" s="65"/>
    </row>
    <row r="9" spans="1:26" ht="11.1" customHeight="1">
      <c r="A9" s="60"/>
      <c r="B9" s="5">
        <v>6</v>
      </c>
      <c r="C9" s="6" t="s">
        <v>108</v>
      </c>
      <c r="D9" s="7">
        <v>0</v>
      </c>
      <c r="E9" s="8"/>
      <c r="F9" s="9">
        <v>0</v>
      </c>
      <c r="G9" s="8">
        <v>16</v>
      </c>
      <c r="H9" s="44"/>
      <c r="I9" s="5">
        <v>6</v>
      </c>
      <c r="J9" s="6" t="s">
        <v>126</v>
      </c>
      <c r="K9" s="7">
        <v>1</v>
      </c>
      <c r="L9" s="8">
        <v>29.3</v>
      </c>
      <c r="M9" s="9">
        <v>1000</v>
      </c>
      <c r="N9" s="8">
        <v>12</v>
      </c>
      <c r="O9" s="44"/>
      <c r="P9" s="5">
        <v>6</v>
      </c>
      <c r="Q9" s="6" t="s">
        <v>124</v>
      </c>
      <c r="R9" s="7">
        <v>0</v>
      </c>
      <c r="S9" s="8"/>
      <c r="T9" s="9">
        <v>0</v>
      </c>
      <c r="U9" s="8">
        <v>16</v>
      </c>
      <c r="V9" s="44"/>
      <c r="W9" s="44"/>
      <c r="X9" s="60"/>
      <c r="Y9" s="74" t="s">
        <v>26</v>
      </c>
      <c r="Z9" s="75"/>
    </row>
    <row r="10" spans="1:26" ht="11.1" customHeight="1">
      <c r="A10" s="58">
        <v>4</v>
      </c>
      <c r="B10" s="11">
        <v>7</v>
      </c>
      <c r="C10" s="10" t="s">
        <v>100</v>
      </c>
      <c r="D10" s="12">
        <v>2</v>
      </c>
      <c r="E10" s="13">
        <v>36.5</v>
      </c>
      <c r="F10" s="14">
        <v>2180</v>
      </c>
      <c r="G10" s="13">
        <v>8</v>
      </c>
      <c r="H10" s="46">
        <f>SUM(D10,D11)</f>
        <v>9</v>
      </c>
      <c r="I10" s="11">
        <v>7</v>
      </c>
      <c r="J10" s="10" t="s">
        <v>70</v>
      </c>
      <c r="K10" s="12">
        <v>3</v>
      </c>
      <c r="L10" s="13">
        <v>50</v>
      </c>
      <c r="M10" s="14">
        <v>3450</v>
      </c>
      <c r="N10" s="13">
        <v>2</v>
      </c>
      <c r="O10" s="46">
        <f>SUM(K10,K11)</f>
        <v>5</v>
      </c>
      <c r="P10" s="11">
        <v>7</v>
      </c>
      <c r="Q10" s="10" t="s">
        <v>112</v>
      </c>
      <c r="R10" s="12">
        <v>3</v>
      </c>
      <c r="S10" s="13">
        <v>37.1</v>
      </c>
      <c r="T10" s="14">
        <v>3120</v>
      </c>
      <c r="U10" s="13">
        <v>3</v>
      </c>
      <c r="V10" s="46">
        <f>SUM(R10,R11)</f>
        <v>5</v>
      </c>
      <c r="W10" s="53">
        <f t="shared" ref="W10" si="4">SUM(H10,O10,V10)</f>
        <v>19</v>
      </c>
      <c r="X10" s="58">
        <f t="shared" ref="X10" si="5">SUM(W10)-11</f>
        <v>8</v>
      </c>
      <c r="Y10" s="84" t="s">
        <v>27</v>
      </c>
      <c r="Z10" s="84"/>
    </row>
    <row r="11" spans="1:26" ht="11.1" customHeight="1">
      <c r="A11" s="58"/>
      <c r="B11" s="11">
        <v>8</v>
      </c>
      <c r="C11" s="10" t="s">
        <v>67</v>
      </c>
      <c r="D11" s="12">
        <v>7</v>
      </c>
      <c r="E11" s="13">
        <v>42.6</v>
      </c>
      <c r="F11" s="14">
        <v>6970</v>
      </c>
      <c r="G11" s="13">
        <v>1</v>
      </c>
      <c r="H11" s="47"/>
      <c r="I11" s="11">
        <v>8</v>
      </c>
      <c r="J11" s="10" t="s">
        <v>89</v>
      </c>
      <c r="K11" s="12">
        <v>2</v>
      </c>
      <c r="L11" s="13">
        <v>37</v>
      </c>
      <c r="M11" s="14">
        <v>2270</v>
      </c>
      <c r="N11" s="13">
        <v>7</v>
      </c>
      <c r="O11" s="47"/>
      <c r="P11" s="11">
        <v>8</v>
      </c>
      <c r="Q11" s="10" t="s">
        <v>114</v>
      </c>
      <c r="R11" s="12">
        <v>2</v>
      </c>
      <c r="S11" s="13">
        <v>46.8</v>
      </c>
      <c r="T11" s="14">
        <v>2540</v>
      </c>
      <c r="U11" s="13">
        <v>5</v>
      </c>
      <c r="V11" s="47"/>
      <c r="W11" s="53"/>
      <c r="X11" s="58"/>
      <c r="Y11" s="84"/>
      <c r="Z11" s="84"/>
    </row>
    <row r="12" spans="1:26" ht="11.1" customHeight="1">
      <c r="A12" s="60">
        <v>5</v>
      </c>
      <c r="B12" s="5">
        <v>9</v>
      </c>
      <c r="C12" s="6" t="s">
        <v>98</v>
      </c>
      <c r="D12" s="7">
        <v>3</v>
      </c>
      <c r="E12" s="8">
        <v>46.7</v>
      </c>
      <c r="F12" s="9">
        <v>3630</v>
      </c>
      <c r="G12" s="8">
        <v>4</v>
      </c>
      <c r="H12" s="44">
        <f>SUM(D12,D13)</f>
        <v>3</v>
      </c>
      <c r="I12" s="5">
        <v>9</v>
      </c>
      <c r="J12" s="6" t="s">
        <v>19</v>
      </c>
      <c r="K12" s="7">
        <v>1</v>
      </c>
      <c r="L12" s="8">
        <v>37.700000000000003</v>
      </c>
      <c r="M12" s="9">
        <v>1240</v>
      </c>
      <c r="N12" s="8">
        <v>11</v>
      </c>
      <c r="O12" s="48">
        <f>SUM(K12,K13)</f>
        <v>3</v>
      </c>
      <c r="P12" s="5">
        <v>9</v>
      </c>
      <c r="Q12" s="6" t="s">
        <v>121</v>
      </c>
      <c r="R12" s="7">
        <v>0</v>
      </c>
      <c r="S12" s="8"/>
      <c r="T12" s="9">
        <v>0</v>
      </c>
      <c r="U12" s="8">
        <v>16</v>
      </c>
      <c r="V12" s="48">
        <f>SUM(R12,R13)</f>
        <v>0</v>
      </c>
      <c r="W12" s="44">
        <f>SUM(H12,O12,V12)</f>
        <v>6</v>
      </c>
      <c r="X12" s="60">
        <f t="shared" ref="X12" si="6">SUM(W12)-11</f>
        <v>-5</v>
      </c>
      <c r="Y12" s="64" t="s">
        <v>32</v>
      </c>
      <c r="Z12" s="65"/>
    </row>
    <row r="13" spans="1:26" ht="11.1" customHeight="1">
      <c r="A13" s="60"/>
      <c r="B13" s="5">
        <v>10</v>
      </c>
      <c r="C13" s="6" t="s">
        <v>125</v>
      </c>
      <c r="D13" s="7"/>
      <c r="E13" s="8"/>
      <c r="F13" s="9"/>
      <c r="G13" s="8"/>
      <c r="H13" s="44"/>
      <c r="I13" s="5">
        <v>10</v>
      </c>
      <c r="J13" s="6" t="s">
        <v>90</v>
      </c>
      <c r="K13" s="7">
        <v>2</v>
      </c>
      <c r="L13" s="8">
        <v>32.700000000000003</v>
      </c>
      <c r="M13" s="9">
        <v>2000</v>
      </c>
      <c r="N13" s="8">
        <v>8</v>
      </c>
      <c r="O13" s="49"/>
      <c r="P13" s="5">
        <v>10</v>
      </c>
      <c r="Q13" s="6" t="s">
        <v>122</v>
      </c>
      <c r="R13" s="7">
        <v>0</v>
      </c>
      <c r="S13" s="8"/>
      <c r="T13" s="9">
        <v>0</v>
      </c>
      <c r="U13" s="8">
        <v>16</v>
      </c>
      <c r="V13" s="49"/>
      <c r="W13" s="44"/>
      <c r="X13" s="60"/>
      <c r="Y13" s="74" t="s">
        <v>33</v>
      </c>
      <c r="Z13" s="75"/>
    </row>
    <row r="14" spans="1:26" ht="11.1" customHeight="1">
      <c r="A14" s="85">
        <v>6</v>
      </c>
      <c r="B14" s="27">
        <v>11</v>
      </c>
      <c r="C14" s="10" t="s">
        <v>99</v>
      </c>
      <c r="D14" s="12">
        <v>3</v>
      </c>
      <c r="E14" s="13">
        <v>27.6</v>
      </c>
      <c r="F14" s="14">
        <v>2760</v>
      </c>
      <c r="G14" s="13">
        <v>6</v>
      </c>
      <c r="H14" s="53">
        <f>SUM(D14,D15)</f>
        <v>5</v>
      </c>
      <c r="I14" s="27">
        <v>11</v>
      </c>
      <c r="J14" s="10" t="s">
        <v>68</v>
      </c>
      <c r="K14" s="12">
        <v>4</v>
      </c>
      <c r="L14" s="13">
        <v>29</v>
      </c>
      <c r="M14" s="14">
        <v>3640</v>
      </c>
      <c r="N14" s="13">
        <v>1</v>
      </c>
      <c r="O14" s="50">
        <f>SUM(K14,K15)</f>
        <v>5</v>
      </c>
      <c r="P14" s="27">
        <v>11</v>
      </c>
      <c r="Q14" s="10" t="s">
        <v>119</v>
      </c>
      <c r="R14" s="12">
        <v>1</v>
      </c>
      <c r="S14" s="13">
        <v>27.7</v>
      </c>
      <c r="T14" s="14">
        <v>940</v>
      </c>
      <c r="U14" s="13">
        <v>10</v>
      </c>
      <c r="V14" s="50">
        <f>SUM(R14,R15)</f>
        <v>1</v>
      </c>
      <c r="W14" s="53">
        <f t="shared" ref="W14" si="7">SUM(H14,O14,V14)</f>
        <v>11</v>
      </c>
      <c r="X14" s="58">
        <f t="shared" ref="X14" si="8">SUM(W14)-11</f>
        <v>0</v>
      </c>
      <c r="Y14" s="76" t="s">
        <v>37</v>
      </c>
      <c r="Z14" s="77"/>
    </row>
    <row r="15" spans="1:26" ht="11.1" customHeight="1">
      <c r="A15" s="86"/>
      <c r="B15" s="27">
        <v>12</v>
      </c>
      <c r="C15" s="10" t="s">
        <v>101</v>
      </c>
      <c r="D15" s="12">
        <v>2</v>
      </c>
      <c r="E15" s="13">
        <v>41</v>
      </c>
      <c r="F15" s="14">
        <v>2360</v>
      </c>
      <c r="G15" s="13">
        <v>7</v>
      </c>
      <c r="H15" s="53"/>
      <c r="I15" s="27">
        <v>12</v>
      </c>
      <c r="J15" s="10" t="s">
        <v>91</v>
      </c>
      <c r="K15" s="12">
        <v>1</v>
      </c>
      <c r="L15" s="13">
        <v>38.4</v>
      </c>
      <c r="M15" s="14">
        <v>1270</v>
      </c>
      <c r="N15" s="13">
        <v>10</v>
      </c>
      <c r="O15" s="51"/>
      <c r="P15" s="27">
        <v>12</v>
      </c>
      <c r="Q15" s="10" t="s">
        <v>120</v>
      </c>
      <c r="R15" s="12">
        <v>0</v>
      </c>
      <c r="S15" s="13"/>
      <c r="T15" s="14">
        <v>0</v>
      </c>
      <c r="U15" s="13">
        <v>16</v>
      </c>
      <c r="V15" s="51"/>
      <c r="W15" s="53"/>
      <c r="X15" s="58"/>
      <c r="Y15" s="72" t="s">
        <v>34</v>
      </c>
      <c r="Z15" s="73"/>
    </row>
    <row r="16" spans="1:26" ht="11.1" customHeight="1">
      <c r="A16" s="56">
        <v>7</v>
      </c>
      <c r="B16" s="5">
        <v>13</v>
      </c>
      <c r="C16" s="6" t="s">
        <v>96</v>
      </c>
      <c r="D16" s="7">
        <v>4</v>
      </c>
      <c r="E16" s="8">
        <v>40.5</v>
      </c>
      <c r="F16" s="9">
        <v>4420</v>
      </c>
      <c r="G16" s="8">
        <v>2</v>
      </c>
      <c r="H16" s="48">
        <f>SUM(D16:D17)</f>
        <v>7</v>
      </c>
      <c r="I16" s="5">
        <v>13</v>
      </c>
      <c r="J16" s="6" t="s">
        <v>87</v>
      </c>
      <c r="K16" s="7">
        <v>2</v>
      </c>
      <c r="L16" s="8">
        <v>45</v>
      </c>
      <c r="M16" s="9">
        <v>2390</v>
      </c>
      <c r="N16" s="8">
        <v>5</v>
      </c>
      <c r="O16" s="48">
        <f>SUM(K16:K17)</f>
        <v>3</v>
      </c>
      <c r="P16" s="5">
        <v>13</v>
      </c>
      <c r="Q16" s="6" t="s">
        <v>115</v>
      </c>
      <c r="R16" s="7">
        <v>2</v>
      </c>
      <c r="S16" s="8">
        <v>34.1</v>
      </c>
      <c r="T16" s="9">
        <v>2120</v>
      </c>
      <c r="U16" s="8">
        <v>6</v>
      </c>
      <c r="V16" s="48">
        <f>SUM(R16:R17)</f>
        <v>3</v>
      </c>
      <c r="W16" s="44">
        <f t="shared" ref="W16" si="9">SUM(H16,O16,V16)</f>
        <v>13</v>
      </c>
      <c r="X16" s="60">
        <f t="shared" ref="X16" si="10">SUM(W16)-11</f>
        <v>2</v>
      </c>
      <c r="Y16" s="64" t="s">
        <v>36</v>
      </c>
      <c r="Z16" s="65"/>
    </row>
    <row r="17" spans="1:28" ht="11.1" customHeight="1">
      <c r="A17" s="57"/>
      <c r="B17" s="28">
        <v>14</v>
      </c>
      <c r="C17" s="29" t="s">
        <v>72</v>
      </c>
      <c r="D17" s="30">
        <v>3</v>
      </c>
      <c r="E17" s="31">
        <v>42.5</v>
      </c>
      <c r="F17" s="32">
        <v>3630</v>
      </c>
      <c r="G17" s="31">
        <v>5</v>
      </c>
      <c r="H17" s="52"/>
      <c r="I17" s="28">
        <v>14</v>
      </c>
      <c r="J17" s="29" t="s">
        <v>93</v>
      </c>
      <c r="K17" s="30">
        <v>1</v>
      </c>
      <c r="L17" s="31">
        <v>27.3</v>
      </c>
      <c r="M17" s="32">
        <v>940</v>
      </c>
      <c r="N17" s="31">
        <v>15</v>
      </c>
      <c r="O17" s="52"/>
      <c r="P17" s="28">
        <v>14</v>
      </c>
      <c r="Q17" s="29" t="s">
        <v>117</v>
      </c>
      <c r="R17" s="30">
        <v>1</v>
      </c>
      <c r="S17" s="31">
        <v>36.4</v>
      </c>
      <c r="T17" s="32">
        <v>1210</v>
      </c>
      <c r="U17" s="31">
        <v>8</v>
      </c>
      <c r="V17" s="52"/>
      <c r="W17" s="44"/>
      <c r="X17" s="60"/>
      <c r="Y17" s="66" t="s">
        <v>35</v>
      </c>
      <c r="Z17" s="67"/>
      <c r="AA17" s="54" t="s">
        <v>83</v>
      </c>
      <c r="AB17" s="55"/>
    </row>
    <row r="18" spans="1:28" ht="11.1" customHeight="1">
      <c r="A18" s="58">
        <v>8</v>
      </c>
      <c r="B18" s="27">
        <v>15</v>
      </c>
      <c r="C18" s="10" t="s">
        <v>103</v>
      </c>
      <c r="D18" s="12">
        <v>2</v>
      </c>
      <c r="E18" s="13">
        <v>30.1</v>
      </c>
      <c r="F18" s="14">
        <v>1970</v>
      </c>
      <c r="G18" s="13">
        <v>10</v>
      </c>
      <c r="H18" s="53">
        <f>SUM(D18:D19)</f>
        <v>4</v>
      </c>
      <c r="I18" s="27">
        <v>15</v>
      </c>
      <c r="J18" s="10" t="s">
        <v>69</v>
      </c>
      <c r="K18" s="12">
        <v>3</v>
      </c>
      <c r="L18" s="13">
        <v>41.3</v>
      </c>
      <c r="M18" s="14">
        <v>3240</v>
      </c>
      <c r="N18" s="13">
        <v>3</v>
      </c>
      <c r="O18" s="53">
        <f>SUM(K18:K19)</f>
        <v>4</v>
      </c>
      <c r="P18" s="27">
        <v>15</v>
      </c>
      <c r="Q18" s="10" t="s">
        <v>125</v>
      </c>
      <c r="R18" s="12"/>
      <c r="S18" s="13"/>
      <c r="T18" s="14"/>
      <c r="U18" s="13"/>
      <c r="V18" s="53">
        <f>SUM(R18:R19)</f>
        <v>3</v>
      </c>
      <c r="W18" s="53">
        <f t="shared" ref="W18" si="11">SUM(H18,O18,V18)</f>
        <v>11</v>
      </c>
      <c r="X18" s="58">
        <f t="shared" ref="X18" si="12">SUM(W18)-11</f>
        <v>0</v>
      </c>
      <c r="Y18" s="87" t="s">
        <v>78</v>
      </c>
      <c r="Z18" s="87"/>
    </row>
    <row r="19" spans="1:28" ht="11.1" customHeight="1">
      <c r="A19" s="58"/>
      <c r="B19" s="27">
        <v>16</v>
      </c>
      <c r="C19" s="10" t="s">
        <v>102</v>
      </c>
      <c r="D19" s="12">
        <v>2</v>
      </c>
      <c r="E19" s="13">
        <v>29.8</v>
      </c>
      <c r="F19" s="14">
        <v>2000</v>
      </c>
      <c r="G19" s="13">
        <v>9</v>
      </c>
      <c r="H19" s="53"/>
      <c r="I19" s="27">
        <v>16</v>
      </c>
      <c r="J19" s="10" t="s">
        <v>92</v>
      </c>
      <c r="K19" s="12">
        <v>1</v>
      </c>
      <c r="L19" s="13">
        <v>29.2</v>
      </c>
      <c r="M19" s="14">
        <v>1000</v>
      </c>
      <c r="N19" s="13">
        <v>13</v>
      </c>
      <c r="O19" s="53"/>
      <c r="P19" s="27">
        <v>16</v>
      </c>
      <c r="Q19" s="10" t="s">
        <v>113</v>
      </c>
      <c r="R19" s="12">
        <v>3</v>
      </c>
      <c r="S19" s="13">
        <v>29.2</v>
      </c>
      <c r="T19" s="14">
        <v>2940</v>
      </c>
      <c r="U19" s="13">
        <v>4</v>
      </c>
      <c r="V19" s="53"/>
      <c r="W19" s="53"/>
      <c r="X19" s="58"/>
      <c r="Y19" s="72" t="s">
        <v>84</v>
      </c>
      <c r="Z19" s="73"/>
    </row>
    <row r="20" spans="1:28" ht="11.1" customHeight="1">
      <c r="A20" s="33" t="s">
        <v>76</v>
      </c>
      <c r="B20" s="78" t="s">
        <v>0</v>
      </c>
      <c r="C20" s="78"/>
      <c r="D20" s="78"/>
      <c r="E20" s="78"/>
      <c r="F20" s="78"/>
      <c r="G20" s="78"/>
      <c r="H20" s="78"/>
      <c r="I20" s="39" t="s">
        <v>1</v>
      </c>
      <c r="J20" s="39"/>
      <c r="K20" s="39"/>
      <c r="L20" s="39"/>
      <c r="M20" s="39"/>
      <c r="N20" s="39"/>
      <c r="O20" s="39"/>
      <c r="P20" s="39" t="s">
        <v>1</v>
      </c>
      <c r="Q20" s="39"/>
      <c r="R20" s="39"/>
      <c r="S20" s="39"/>
      <c r="T20" s="39"/>
      <c r="U20" s="39"/>
      <c r="V20" s="39"/>
      <c r="W20" s="19" t="s">
        <v>13</v>
      </c>
      <c r="X20" s="19" t="s">
        <v>18</v>
      </c>
      <c r="Y20" s="62"/>
      <c r="Z20" s="63"/>
    </row>
    <row r="21" spans="1:28" ht="11.1" customHeight="1">
      <c r="A21" s="26" t="s">
        <v>21</v>
      </c>
      <c r="B21" s="69" t="s">
        <v>2</v>
      </c>
      <c r="C21" s="69"/>
      <c r="D21" s="69"/>
      <c r="E21" s="69"/>
      <c r="F21" s="69"/>
      <c r="G21" s="69"/>
      <c r="H21" s="69"/>
      <c r="I21" s="40" t="s">
        <v>2</v>
      </c>
      <c r="J21" s="40"/>
      <c r="K21" s="40"/>
      <c r="L21" s="40"/>
      <c r="M21" s="40"/>
      <c r="N21" s="40"/>
      <c r="O21" s="40"/>
      <c r="P21" s="40" t="s">
        <v>2</v>
      </c>
      <c r="Q21" s="40"/>
      <c r="R21" s="40"/>
      <c r="S21" s="40"/>
      <c r="T21" s="40"/>
      <c r="U21" s="40"/>
      <c r="V21" s="40"/>
      <c r="W21" s="18" t="s">
        <v>14</v>
      </c>
      <c r="X21" s="19" t="s">
        <v>15</v>
      </c>
      <c r="Y21" s="62"/>
      <c r="Z21" s="63"/>
    </row>
    <row r="22" spans="1:28" ht="11.1" customHeight="1">
      <c r="A22" s="25" t="s">
        <v>73</v>
      </c>
      <c r="B22" s="68">
        <f>SUM(H4:H19)</f>
        <v>36</v>
      </c>
      <c r="C22" s="68"/>
      <c r="D22" s="68"/>
      <c r="E22" s="68"/>
      <c r="F22" s="68"/>
      <c r="G22" s="68"/>
      <c r="H22" s="68"/>
      <c r="I22" s="41">
        <f>SUM(O4:O19)</f>
        <v>28</v>
      </c>
      <c r="J22" s="41"/>
      <c r="K22" s="41"/>
      <c r="L22" s="41"/>
      <c r="M22" s="41"/>
      <c r="N22" s="41"/>
      <c r="O22" s="41"/>
      <c r="P22" s="41">
        <f>SUM(V4:V19)</f>
        <v>23</v>
      </c>
      <c r="Q22" s="41"/>
      <c r="R22" s="41"/>
      <c r="S22" s="41"/>
      <c r="T22" s="41"/>
      <c r="U22" s="41"/>
      <c r="V22" s="41"/>
      <c r="W22" s="70">
        <f>SUM(W4:W19)</f>
        <v>87</v>
      </c>
      <c r="X22" s="79">
        <f>SUM(W4:W19)/8</f>
        <v>10.875</v>
      </c>
      <c r="Y22" s="3"/>
      <c r="Z22" s="4"/>
    </row>
    <row r="23" spans="1:28" ht="11.1" customHeight="1">
      <c r="A23" s="26" t="s">
        <v>77</v>
      </c>
      <c r="B23" s="42" t="s">
        <v>3</v>
      </c>
      <c r="C23" s="42"/>
      <c r="D23" s="42"/>
      <c r="E23" s="42"/>
      <c r="F23" s="42"/>
      <c r="G23" s="42"/>
      <c r="H23" s="20">
        <f>SUM(H4:H19)/8</f>
        <v>4.5</v>
      </c>
      <c r="I23" s="42" t="s">
        <v>3</v>
      </c>
      <c r="J23" s="42"/>
      <c r="K23" s="42"/>
      <c r="L23" s="42"/>
      <c r="M23" s="42"/>
      <c r="N23" s="42"/>
      <c r="O23" s="20">
        <f>SUM(O4:O19)/8</f>
        <v>3.5</v>
      </c>
      <c r="P23" s="42" t="s">
        <v>3</v>
      </c>
      <c r="Q23" s="42"/>
      <c r="R23" s="42"/>
      <c r="S23" s="42"/>
      <c r="T23" s="42"/>
      <c r="U23" s="42"/>
      <c r="V23" s="20">
        <f>SUM(V4:V19)/8</f>
        <v>2.875</v>
      </c>
      <c r="W23" s="71"/>
      <c r="X23" s="79"/>
      <c r="Y23" s="3"/>
      <c r="Z23" s="4"/>
    </row>
    <row r="24" spans="1:28">
      <c r="B24" s="94"/>
      <c r="C24" s="95"/>
      <c r="D24" s="94"/>
      <c r="E24" s="94"/>
      <c r="F24" s="94"/>
      <c r="G24" s="94"/>
      <c r="H24" s="94"/>
      <c r="I24" s="94"/>
      <c r="J24" s="95"/>
      <c r="K24" s="94"/>
      <c r="L24" s="94"/>
      <c r="M24" s="94"/>
      <c r="N24" s="94"/>
      <c r="O24" s="94"/>
      <c r="P24" s="94"/>
      <c r="Q24" s="95"/>
    </row>
    <row r="25" spans="1:28" ht="12">
      <c r="A25" s="80" t="s">
        <v>81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2"/>
    </row>
    <row r="26" spans="1:28">
      <c r="A26" s="24" t="s">
        <v>4</v>
      </c>
      <c r="B26" s="43" t="s">
        <v>28</v>
      </c>
      <c r="C26" s="43"/>
      <c r="D26" s="43"/>
      <c r="E26" s="43"/>
      <c r="F26" s="43"/>
      <c r="G26" s="43"/>
      <c r="H26" s="43"/>
      <c r="I26" s="43" t="s">
        <v>127</v>
      </c>
      <c r="J26" s="43"/>
      <c r="K26" s="43"/>
      <c r="L26" s="43"/>
      <c r="M26" s="43"/>
      <c r="N26" s="43"/>
      <c r="O26" s="43"/>
      <c r="P26" s="43" t="s">
        <v>109</v>
      </c>
      <c r="Q26" s="43"/>
      <c r="R26" s="43"/>
      <c r="S26" s="43"/>
      <c r="T26" s="43"/>
      <c r="U26" s="43"/>
      <c r="V26" s="43"/>
      <c r="W26" s="24" t="s">
        <v>13</v>
      </c>
      <c r="X26" s="21" t="s">
        <v>16</v>
      </c>
      <c r="Y26" s="43" t="s">
        <v>9</v>
      </c>
      <c r="Z26" s="43"/>
    </row>
    <row r="27" spans="1:28">
      <c r="A27" s="16" t="s">
        <v>11</v>
      </c>
      <c r="B27" s="24" t="s">
        <v>12</v>
      </c>
      <c r="C27" s="24" t="s">
        <v>10</v>
      </c>
      <c r="D27" s="24" t="s">
        <v>7</v>
      </c>
      <c r="E27" s="24" t="s">
        <v>5</v>
      </c>
      <c r="F27" s="24" t="s">
        <v>6</v>
      </c>
      <c r="G27" s="24" t="s">
        <v>8</v>
      </c>
      <c r="H27" s="24" t="s">
        <v>7</v>
      </c>
      <c r="I27" s="24" t="s">
        <v>12</v>
      </c>
      <c r="J27" s="24" t="s">
        <v>10</v>
      </c>
      <c r="K27" s="24" t="s">
        <v>7</v>
      </c>
      <c r="L27" s="24" t="s">
        <v>5</v>
      </c>
      <c r="M27" s="24" t="s">
        <v>6</v>
      </c>
      <c r="N27" s="24" t="s">
        <v>8</v>
      </c>
      <c r="O27" s="24" t="s">
        <v>7</v>
      </c>
      <c r="P27" s="37" t="s">
        <v>12</v>
      </c>
      <c r="Q27" s="37" t="s">
        <v>10</v>
      </c>
      <c r="R27" s="37" t="s">
        <v>7</v>
      </c>
      <c r="S27" s="37" t="s">
        <v>5</v>
      </c>
      <c r="T27" s="37" t="s">
        <v>6</v>
      </c>
      <c r="U27" s="37" t="s">
        <v>8</v>
      </c>
      <c r="V27" s="37" t="s">
        <v>7</v>
      </c>
      <c r="W27" s="24" t="s">
        <v>7</v>
      </c>
      <c r="X27" s="22" t="s">
        <v>17</v>
      </c>
      <c r="Y27" s="43"/>
      <c r="Z27" s="43"/>
    </row>
    <row r="28" spans="1:28">
      <c r="A28" s="60">
        <v>1</v>
      </c>
      <c r="B28" s="5">
        <v>1</v>
      </c>
      <c r="C28" s="6" t="s">
        <v>125</v>
      </c>
      <c r="D28" s="7"/>
      <c r="E28" s="8"/>
      <c r="F28" s="9"/>
      <c r="G28" s="8"/>
      <c r="H28" s="44">
        <f>SUM(D28,D29)</f>
        <v>4</v>
      </c>
      <c r="I28" s="5">
        <v>1</v>
      </c>
      <c r="J28" s="6" t="s">
        <v>67</v>
      </c>
      <c r="K28" s="7">
        <v>5</v>
      </c>
      <c r="L28" s="8">
        <v>35.200000000000003</v>
      </c>
      <c r="M28" s="9">
        <v>5150</v>
      </c>
      <c r="N28" s="8">
        <v>2</v>
      </c>
      <c r="O28" s="44">
        <f>SUM(K28,K29)</f>
        <v>8</v>
      </c>
      <c r="P28" s="5">
        <v>1</v>
      </c>
      <c r="Q28" s="88" t="s">
        <v>99</v>
      </c>
      <c r="R28" s="36">
        <v>4</v>
      </c>
      <c r="S28" s="91">
        <v>54</v>
      </c>
      <c r="T28" s="5">
        <v>5020</v>
      </c>
      <c r="U28" s="91">
        <v>2</v>
      </c>
      <c r="V28" s="48">
        <f>SUM(R28:R29)</f>
        <v>5</v>
      </c>
      <c r="W28" s="44">
        <f>SUM(H28,O28,V28)</f>
        <v>17</v>
      </c>
      <c r="X28" s="60">
        <f>SUM(W28)-9</f>
        <v>8</v>
      </c>
      <c r="Y28" s="64" t="s">
        <v>38</v>
      </c>
      <c r="Z28" s="65"/>
    </row>
    <row r="29" spans="1:28">
      <c r="A29" s="60"/>
      <c r="B29" s="5">
        <v>2</v>
      </c>
      <c r="C29" s="6" t="s">
        <v>114</v>
      </c>
      <c r="D29" s="7">
        <v>4</v>
      </c>
      <c r="E29" s="8">
        <v>33</v>
      </c>
      <c r="F29" s="9">
        <v>4120</v>
      </c>
      <c r="G29" s="8">
        <v>2</v>
      </c>
      <c r="H29" s="44"/>
      <c r="I29" s="5">
        <v>2</v>
      </c>
      <c r="J29" s="6" t="s">
        <v>124</v>
      </c>
      <c r="K29" s="7">
        <v>3</v>
      </c>
      <c r="L29" s="8">
        <v>44.7</v>
      </c>
      <c r="M29" s="9">
        <v>3570</v>
      </c>
      <c r="N29" s="8">
        <v>5</v>
      </c>
      <c r="O29" s="44"/>
      <c r="P29" s="5">
        <v>2</v>
      </c>
      <c r="Q29" s="88" t="s">
        <v>70</v>
      </c>
      <c r="R29" s="36">
        <v>1</v>
      </c>
      <c r="S29" s="91">
        <v>29.9</v>
      </c>
      <c r="T29" s="5">
        <v>1000</v>
      </c>
      <c r="U29" s="91">
        <v>14</v>
      </c>
      <c r="V29" s="49"/>
      <c r="W29" s="44"/>
      <c r="X29" s="60"/>
      <c r="Y29" s="74" t="s">
        <v>39</v>
      </c>
      <c r="Z29" s="75"/>
    </row>
    <row r="30" spans="1:28">
      <c r="A30" s="58">
        <v>2</v>
      </c>
      <c r="B30" s="11">
        <v>3</v>
      </c>
      <c r="C30" s="10" t="s">
        <v>122</v>
      </c>
      <c r="D30" s="12">
        <v>2</v>
      </c>
      <c r="E30" s="13">
        <v>38.6</v>
      </c>
      <c r="F30" s="14">
        <v>2360</v>
      </c>
      <c r="G30" s="13">
        <v>5</v>
      </c>
      <c r="H30" s="45">
        <f>SUM(D30,D31)</f>
        <v>3</v>
      </c>
      <c r="I30" s="11">
        <v>3</v>
      </c>
      <c r="J30" s="10" t="s">
        <v>72</v>
      </c>
      <c r="K30" s="12">
        <v>0</v>
      </c>
      <c r="L30" s="13"/>
      <c r="M30" s="14">
        <v>0</v>
      </c>
      <c r="N30" s="13">
        <v>16</v>
      </c>
      <c r="O30" s="45">
        <f>SUM(K30,K31)</f>
        <v>0</v>
      </c>
      <c r="P30" s="11">
        <v>3</v>
      </c>
      <c r="Q30" s="89" t="s">
        <v>69</v>
      </c>
      <c r="R30" s="38">
        <v>1</v>
      </c>
      <c r="S30" s="92">
        <v>27.7</v>
      </c>
      <c r="T30" s="11">
        <v>940</v>
      </c>
      <c r="U30" s="92">
        <v>15</v>
      </c>
      <c r="V30" s="50">
        <f t="shared" ref="V30:V43" si="13">SUM(R30:R31)</f>
        <v>3</v>
      </c>
      <c r="W30" s="53">
        <f t="shared" ref="W30" si="14">SUM(H30,O30,V30)</f>
        <v>6</v>
      </c>
      <c r="X30" s="58">
        <f t="shared" ref="X30" si="15">SUM(W30)-9</f>
        <v>-3</v>
      </c>
      <c r="Y30" s="76" t="s">
        <v>40</v>
      </c>
      <c r="Z30" s="77"/>
      <c r="AA30" s="1" t="s">
        <v>42</v>
      </c>
    </row>
    <row r="31" spans="1:28">
      <c r="A31" s="58"/>
      <c r="B31" s="11">
        <v>4</v>
      </c>
      <c r="C31" s="10" t="s">
        <v>89</v>
      </c>
      <c r="D31" s="12">
        <v>1</v>
      </c>
      <c r="E31" s="13">
        <v>54</v>
      </c>
      <c r="F31" s="14">
        <v>1720</v>
      </c>
      <c r="G31" s="13">
        <v>6</v>
      </c>
      <c r="H31" s="45"/>
      <c r="I31" s="11">
        <v>4</v>
      </c>
      <c r="J31" s="10" t="s">
        <v>113</v>
      </c>
      <c r="K31" s="12">
        <v>0</v>
      </c>
      <c r="L31" s="13"/>
      <c r="M31" s="14">
        <v>0</v>
      </c>
      <c r="N31" s="13">
        <v>16</v>
      </c>
      <c r="O31" s="45"/>
      <c r="P31" s="11">
        <v>4</v>
      </c>
      <c r="Q31" s="89" t="s">
        <v>108</v>
      </c>
      <c r="R31" s="38">
        <v>2</v>
      </c>
      <c r="S31" s="92">
        <v>34</v>
      </c>
      <c r="T31" s="11">
        <v>2120</v>
      </c>
      <c r="U31" s="92">
        <v>4</v>
      </c>
      <c r="V31" s="51"/>
      <c r="W31" s="53"/>
      <c r="X31" s="58"/>
      <c r="Y31" s="72" t="s">
        <v>41</v>
      </c>
      <c r="Z31" s="73"/>
      <c r="AA31" s="1" t="s">
        <v>43</v>
      </c>
    </row>
    <row r="32" spans="1:28">
      <c r="A32" s="60">
        <v>3</v>
      </c>
      <c r="B32" s="5">
        <v>5</v>
      </c>
      <c r="C32" s="6" t="s">
        <v>110</v>
      </c>
      <c r="D32" s="7">
        <v>3</v>
      </c>
      <c r="E32" s="8">
        <v>39.700000000000003</v>
      </c>
      <c r="F32" s="9">
        <v>3450</v>
      </c>
      <c r="G32" s="8">
        <v>3</v>
      </c>
      <c r="H32" s="44">
        <f>SUM(D32,D33)</f>
        <v>4</v>
      </c>
      <c r="I32" s="5">
        <v>5</v>
      </c>
      <c r="J32" s="6" t="s">
        <v>104</v>
      </c>
      <c r="K32" s="7">
        <v>1</v>
      </c>
      <c r="L32" s="8">
        <v>35.299999999999997</v>
      </c>
      <c r="M32" s="9">
        <v>1180</v>
      </c>
      <c r="N32" s="8">
        <v>7</v>
      </c>
      <c r="O32" s="44">
        <f>SUM(K32,K33)</f>
        <v>1</v>
      </c>
      <c r="P32" s="5">
        <v>5</v>
      </c>
      <c r="Q32" s="88" t="s">
        <v>94</v>
      </c>
      <c r="R32" s="36">
        <v>2</v>
      </c>
      <c r="S32" s="91">
        <v>46.8</v>
      </c>
      <c r="T32" s="5">
        <v>2480</v>
      </c>
      <c r="U32" s="91">
        <v>3</v>
      </c>
      <c r="V32" s="48">
        <f t="shared" ref="V32:V43" si="16">SUM(R32:R33)</f>
        <v>6</v>
      </c>
      <c r="W32" s="44">
        <f t="shared" ref="W32" si="17">SUM(H32,O32,V32)</f>
        <v>11</v>
      </c>
      <c r="X32" s="60">
        <f t="shared" ref="X32" si="18">SUM(W32)-9</f>
        <v>2</v>
      </c>
      <c r="Y32" s="64" t="s">
        <v>29</v>
      </c>
      <c r="Z32" s="65"/>
    </row>
    <row r="33" spans="1:27">
      <c r="A33" s="60"/>
      <c r="B33" s="5">
        <v>6</v>
      </c>
      <c r="C33" s="6" t="s">
        <v>116</v>
      </c>
      <c r="D33" s="7">
        <v>1</v>
      </c>
      <c r="E33" s="8">
        <v>40</v>
      </c>
      <c r="F33" s="9">
        <v>1300</v>
      </c>
      <c r="G33" s="8">
        <v>8</v>
      </c>
      <c r="H33" s="44"/>
      <c r="I33" s="5">
        <v>6</v>
      </c>
      <c r="J33" s="6" t="s">
        <v>117</v>
      </c>
      <c r="K33" s="7">
        <v>0</v>
      </c>
      <c r="L33" s="8"/>
      <c r="M33" s="9">
        <v>0</v>
      </c>
      <c r="N33" s="8">
        <v>16</v>
      </c>
      <c r="O33" s="44"/>
      <c r="P33" s="5">
        <v>6</v>
      </c>
      <c r="Q33" s="88" t="s">
        <v>105</v>
      </c>
      <c r="R33" s="36">
        <v>4</v>
      </c>
      <c r="S33" s="91">
        <v>47.8</v>
      </c>
      <c r="T33" s="5">
        <v>5560</v>
      </c>
      <c r="U33" s="91">
        <v>1</v>
      </c>
      <c r="V33" s="49"/>
      <c r="W33" s="44"/>
      <c r="X33" s="60"/>
      <c r="Y33" s="74" t="s">
        <v>44</v>
      </c>
      <c r="Z33" s="75"/>
      <c r="AA33" s="1" t="s">
        <v>45</v>
      </c>
    </row>
    <row r="34" spans="1:27">
      <c r="A34" s="58">
        <v>4</v>
      </c>
      <c r="B34" s="11">
        <v>7</v>
      </c>
      <c r="C34" s="10" t="s">
        <v>120</v>
      </c>
      <c r="D34" s="12">
        <v>1</v>
      </c>
      <c r="E34" s="13">
        <v>30.5</v>
      </c>
      <c r="F34" s="14">
        <v>1030</v>
      </c>
      <c r="G34" s="13">
        <v>10</v>
      </c>
      <c r="H34" s="46">
        <f>SUM(D34,D35)</f>
        <v>1</v>
      </c>
      <c r="I34" s="11">
        <v>7</v>
      </c>
      <c r="J34" s="10" t="s">
        <v>101</v>
      </c>
      <c r="K34" s="12">
        <v>0</v>
      </c>
      <c r="L34" s="13"/>
      <c r="M34" s="14">
        <v>0</v>
      </c>
      <c r="N34" s="13">
        <v>16</v>
      </c>
      <c r="O34" s="46">
        <f>SUM(K34,K35)</f>
        <v>0</v>
      </c>
      <c r="P34" s="11">
        <v>7</v>
      </c>
      <c r="Q34" s="89" t="s">
        <v>91</v>
      </c>
      <c r="R34" s="38">
        <v>1</v>
      </c>
      <c r="S34" s="92">
        <v>38.4</v>
      </c>
      <c r="T34" s="11">
        <v>1270</v>
      </c>
      <c r="U34" s="92">
        <v>8.5</v>
      </c>
      <c r="V34" s="50">
        <f t="shared" ref="V34:V43" si="19">SUM(R34:R35)</f>
        <v>1</v>
      </c>
      <c r="W34" s="53">
        <f>SUM(H34,O34,V34)</f>
        <v>2</v>
      </c>
      <c r="X34" s="58">
        <f t="shared" ref="X34" si="20">SUM(W34)-9</f>
        <v>-7</v>
      </c>
      <c r="Y34" s="76" t="s">
        <v>52</v>
      </c>
      <c r="Z34" s="77"/>
    </row>
    <row r="35" spans="1:27">
      <c r="A35" s="58"/>
      <c r="B35" s="11">
        <v>8</v>
      </c>
      <c r="C35" s="10" t="s">
        <v>71</v>
      </c>
      <c r="D35" s="12">
        <v>0</v>
      </c>
      <c r="E35" s="13"/>
      <c r="F35" s="14">
        <v>0</v>
      </c>
      <c r="G35" s="13">
        <v>16</v>
      </c>
      <c r="H35" s="47"/>
      <c r="I35" s="11">
        <v>8</v>
      </c>
      <c r="J35" s="10" t="s">
        <v>106</v>
      </c>
      <c r="K35" s="12">
        <v>0</v>
      </c>
      <c r="L35" s="13"/>
      <c r="M35" s="14">
        <v>0</v>
      </c>
      <c r="N35" s="13">
        <v>16</v>
      </c>
      <c r="O35" s="47"/>
      <c r="P35" s="11">
        <v>8</v>
      </c>
      <c r="Q35" s="89" t="s">
        <v>100</v>
      </c>
      <c r="R35" s="38">
        <v>0</v>
      </c>
      <c r="S35" s="92"/>
      <c r="T35" s="11">
        <v>0</v>
      </c>
      <c r="U35" s="92">
        <v>16</v>
      </c>
      <c r="V35" s="51"/>
      <c r="W35" s="53"/>
      <c r="X35" s="58"/>
      <c r="Y35" s="72" t="s">
        <v>53</v>
      </c>
      <c r="Z35" s="73"/>
    </row>
    <row r="36" spans="1:27">
      <c r="A36" s="60">
        <v>5</v>
      </c>
      <c r="B36" s="5">
        <v>9</v>
      </c>
      <c r="C36" s="6" t="s">
        <v>112</v>
      </c>
      <c r="D36" s="7">
        <v>1</v>
      </c>
      <c r="E36" s="8">
        <v>29.5</v>
      </c>
      <c r="F36" s="9">
        <v>1000</v>
      </c>
      <c r="G36" s="8">
        <v>11</v>
      </c>
      <c r="H36" s="44">
        <f>SUM(D36,D37)</f>
        <v>2</v>
      </c>
      <c r="I36" s="5">
        <v>9</v>
      </c>
      <c r="J36" s="6" t="s">
        <v>119</v>
      </c>
      <c r="K36" s="7">
        <v>0</v>
      </c>
      <c r="L36" s="8"/>
      <c r="M36" s="9">
        <v>0</v>
      </c>
      <c r="N36" s="8">
        <v>16</v>
      </c>
      <c r="O36" s="48">
        <f>SUM(K36,K37)</f>
        <v>2</v>
      </c>
      <c r="P36" s="5">
        <v>9</v>
      </c>
      <c r="Q36" s="88" t="s">
        <v>87</v>
      </c>
      <c r="R36" s="36">
        <v>1</v>
      </c>
      <c r="S36" s="91">
        <v>42.5</v>
      </c>
      <c r="T36" s="5">
        <v>1390</v>
      </c>
      <c r="U36" s="91">
        <v>7</v>
      </c>
      <c r="V36" s="48">
        <f t="shared" ref="V36:V43" si="21">SUM(R36:R37)</f>
        <v>2</v>
      </c>
      <c r="W36" s="44">
        <f t="shared" ref="W36" si="22">SUM(H36,O36,V36)</f>
        <v>6</v>
      </c>
      <c r="X36" s="60">
        <f t="shared" ref="X36" si="23">SUM(W36)-9</f>
        <v>-3</v>
      </c>
      <c r="Y36" s="64" t="s">
        <v>46</v>
      </c>
      <c r="Z36" s="65"/>
    </row>
    <row r="37" spans="1:27">
      <c r="A37" s="60"/>
      <c r="B37" s="5">
        <v>10</v>
      </c>
      <c r="C37" s="6" t="s">
        <v>126</v>
      </c>
      <c r="D37" s="7">
        <v>1</v>
      </c>
      <c r="E37" s="8">
        <v>44</v>
      </c>
      <c r="F37" s="9">
        <v>1420</v>
      </c>
      <c r="G37" s="8">
        <v>7</v>
      </c>
      <c r="H37" s="44"/>
      <c r="I37" s="5">
        <v>10</v>
      </c>
      <c r="J37" s="6" t="s">
        <v>103</v>
      </c>
      <c r="K37" s="7">
        <v>2</v>
      </c>
      <c r="L37" s="8">
        <v>46.5</v>
      </c>
      <c r="M37" s="9">
        <v>2990</v>
      </c>
      <c r="N37" s="8">
        <v>6</v>
      </c>
      <c r="O37" s="49"/>
      <c r="P37" s="5">
        <v>10</v>
      </c>
      <c r="Q37" s="88" t="s">
        <v>68</v>
      </c>
      <c r="R37" s="36">
        <v>1</v>
      </c>
      <c r="S37" s="91">
        <v>37.799999999999997</v>
      </c>
      <c r="T37" s="5">
        <v>1240</v>
      </c>
      <c r="U37" s="91">
        <v>10</v>
      </c>
      <c r="V37" s="49"/>
      <c r="W37" s="44"/>
      <c r="X37" s="60"/>
      <c r="Y37" s="74" t="s">
        <v>47</v>
      </c>
      <c r="Z37" s="75"/>
    </row>
    <row r="38" spans="1:27">
      <c r="A38" s="85">
        <v>6</v>
      </c>
      <c r="B38" s="27">
        <v>11</v>
      </c>
      <c r="C38" s="10" t="s">
        <v>118</v>
      </c>
      <c r="D38" s="12">
        <v>1</v>
      </c>
      <c r="E38" s="13">
        <v>37.200000000000003</v>
      </c>
      <c r="F38" s="14">
        <v>1240</v>
      </c>
      <c r="G38" s="13">
        <v>9</v>
      </c>
      <c r="H38" s="53">
        <f>SUM(D38,D39)</f>
        <v>5</v>
      </c>
      <c r="I38" s="27">
        <v>11</v>
      </c>
      <c r="J38" s="10" t="s">
        <v>125</v>
      </c>
      <c r="K38" s="12"/>
      <c r="L38" s="13"/>
      <c r="M38" s="14"/>
      <c r="N38" s="13"/>
      <c r="O38" s="50">
        <f>SUM(K38,K39)</f>
        <v>0</v>
      </c>
      <c r="P38" s="27">
        <v>11</v>
      </c>
      <c r="Q38" s="90" t="s">
        <v>95</v>
      </c>
      <c r="R38" s="35">
        <v>1</v>
      </c>
      <c r="S38" s="93">
        <v>50.1</v>
      </c>
      <c r="T38" s="27">
        <v>1630</v>
      </c>
      <c r="U38" s="93">
        <v>6</v>
      </c>
      <c r="V38" s="50">
        <f t="shared" ref="V38:V43" si="24">SUM(R38:R39)</f>
        <v>2</v>
      </c>
      <c r="W38" s="53">
        <f t="shared" ref="W38" si="25">SUM(H38,O38,V38)</f>
        <v>7</v>
      </c>
      <c r="X38" s="58">
        <f t="shared" ref="X38" si="26">SUM(W38)-9</f>
        <v>-2</v>
      </c>
      <c r="Y38" s="76" t="s">
        <v>48</v>
      </c>
      <c r="Z38" s="77"/>
    </row>
    <row r="39" spans="1:27">
      <c r="A39" s="86"/>
      <c r="B39" s="27">
        <v>12</v>
      </c>
      <c r="C39" s="10" t="s">
        <v>115</v>
      </c>
      <c r="D39" s="12">
        <v>4</v>
      </c>
      <c r="E39" s="13">
        <v>38.6</v>
      </c>
      <c r="F39" s="14">
        <v>4420</v>
      </c>
      <c r="G39" s="13">
        <v>1</v>
      </c>
      <c r="H39" s="53"/>
      <c r="I39" s="27">
        <v>12</v>
      </c>
      <c r="J39" s="10" t="s">
        <v>98</v>
      </c>
      <c r="K39" s="12">
        <v>0</v>
      </c>
      <c r="L39" s="13"/>
      <c r="M39" s="14">
        <v>0</v>
      </c>
      <c r="N39" s="13">
        <v>16</v>
      </c>
      <c r="O39" s="51"/>
      <c r="P39" s="27">
        <v>12</v>
      </c>
      <c r="Q39" s="90" t="s">
        <v>86</v>
      </c>
      <c r="R39" s="35">
        <v>1</v>
      </c>
      <c r="S39" s="93">
        <v>38.4</v>
      </c>
      <c r="T39" s="27">
        <v>1270</v>
      </c>
      <c r="U39" s="93">
        <v>8.5</v>
      </c>
      <c r="V39" s="51"/>
      <c r="W39" s="53"/>
      <c r="X39" s="58"/>
      <c r="Y39" s="72" t="s">
        <v>54</v>
      </c>
      <c r="Z39" s="73"/>
    </row>
    <row r="40" spans="1:27">
      <c r="A40" s="56">
        <v>7</v>
      </c>
      <c r="B40" s="5">
        <v>13</v>
      </c>
      <c r="C40" s="6" t="s">
        <v>92</v>
      </c>
      <c r="D40" s="7">
        <v>3</v>
      </c>
      <c r="E40" s="8">
        <v>30.2</v>
      </c>
      <c r="F40" s="9">
        <v>2970</v>
      </c>
      <c r="G40" s="8">
        <v>4</v>
      </c>
      <c r="H40" s="48">
        <f>SUM(D40:D41)</f>
        <v>3</v>
      </c>
      <c r="I40" s="5">
        <v>13</v>
      </c>
      <c r="J40" s="6" t="s">
        <v>123</v>
      </c>
      <c r="K40" s="7">
        <v>7</v>
      </c>
      <c r="L40" s="8">
        <v>42.5</v>
      </c>
      <c r="M40" s="9">
        <v>7390</v>
      </c>
      <c r="N40" s="8">
        <v>1</v>
      </c>
      <c r="O40" s="44">
        <f>SUM(K40:K41)</f>
        <v>10</v>
      </c>
      <c r="P40" s="5">
        <v>13</v>
      </c>
      <c r="Q40" s="88" t="s">
        <v>102</v>
      </c>
      <c r="R40" s="36">
        <v>1</v>
      </c>
      <c r="S40" s="91">
        <v>33.299999999999997</v>
      </c>
      <c r="T40" s="5">
        <v>1120</v>
      </c>
      <c r="U40" s="91">
        <v>11</v>
      </c>
      <c r="V40" s="48">
        <f t="shared" ref="V40:V43" si="27">SUM(R40:R41)</f>
        <v>2</v>
      </c>
      <c r="W40" s="44">
        <f t="shared" ref="W40" si="28">SUM(H40,O40,V40)</f>
        <v>15</v>
      </c>
      <c r="X40" s="60">
        <f t="shared" ref="X40" si="29">SUM(W40)-9</f>
        <v>6</v>
      </c>
      <c r="Y40" s="64" t="s">
        <v>55</v>
      </c>
      <c r="Z40" s="65"/>
    </row>
    <row r="41" spans="1:27">
      <c r="A41" s="57"/>
      <c r="B41" s="5">
        <v>14</v>
      </c>
      <c r="C41" s="6" t="s">
        <v>121</v>
      </c>
      <c r="D41" s="7">
        <v>0</v>
      </c>
      <c r="E41" s="8"/>
      <c r="F41" s="9">
        <v>0</v>
      </c>
      <c r="G41" s="8">
        <v>16</v>
      </c>
      <c r="H41" s="52"/>
      <c r="I41" s="5">
        <v>14</v>
      </c>
      <c r="J41" s="10" t="s">
        <v>97</v>
      </c>
      <c r="K41" s="12">
        <v>3</v>
      </c>
      <c r="L41" s="13">
        <v>48.9</v>
      </c>
      <c r="M41" s="14">
        <v>3690</v>
      </c>
      <c r="N41" s="13">
        <v>4</v>
      </c>
      <c r="O41" s="44"/>
      <c r="P41" s="5">
        <v>14</v>
      </c>
      <c r="Q41" s="88" t="s">
        <v>90</v>
      </c>
      <c r="R41" s="36">
        <v>1</v>
      </c>
      <c r="S41" s="91">
        <v>31.5</v>
      </c>
      <c r="T41" s="5">
        <v>1060</v>
      </c>
      <c r="U41" s="91">
        <v>12</v>
      </c>
      <c r="V41" s="49"/>
      <c r="W41" s="44"/>
      <c r="X41" s="60"/>
      <c r="Y41" s="66" t="s">
        <v>49</v>
      </c>
      <c r="Z41" s="67"/>
      <c r="AA41" s="1" t="s">
        <v>50</v>
      </c>
    </row>
    <row r="42" spans="1:27">
      <c r="A42" s="58">
        <v>8</v>
      </c>
      <c r="B42" s="27">
        <v>15</v>
      </c>
      <c r="C42" s="10" t="s">
        <v>93</v>
      </c>
      <c r="D42" s="12">
        <v>1</v>
      </c>
      <c r="E42" s="13">
        <v>25.6</v>
      </c>
      <c r="F42" s="14">
        <v>880</v>
      </c>
      <c r="G42" s="13">
        <v>13</v>
      </c>
      <c r="H42" s="50">
        <f>SUM(D42:D43)</f>
        <v>2</v>
      </c>
      <c r="I42" s="27">
        <v>15</v>
      </c>
      <c r="J42" s="10" t="s">
        <v>96</v>
      </c>
      <c r="K42" s="12">
        <v>4</v>
      </c>
      <c r="L42" s="13">
        <v>35.299999999999997</v>
      </c>
      <c r="M42" s="14">
        <v>4420</v>
      </c>
      <c r="N42" s="13">
        <v>3</v>
      </c>
      <c r="O42" s="53">
        <f>SUM(K42:K43)</f>
        <v>4</v>
      </c>
      <c r="P42" s="27">
        <v>15</v>
      </c>
      <c r="Q42" s="90" t="s">
        <v>19</v>
      </c>
      <c r="R42" s="35">
        <v>1</v>
      </c>
      <c r="S42" s="93">
        <v>30</v>
      </c>
      <c r="T42" s="27">
        <v>1000</v>
      </c>
      <c r="U42" s="93">
        <v>13</v>
      </c>
      <c r="V42" s="50">
        <f>SUM(R42:R43)</f>
        <v>3</v>
      </c>
      <c r="W42" s="53">
        <f>SUM(H42,O42,V42)</f>
        <v>9</v>
      </c>
      <c r="X42" s="58">
        <f t="shared" ref="X42" si="30">SUM(W42)-9</f>
        <v>0</v>
      </c>
      <c r="Y42" s="87" t="s">
        <v>79</v>
      </c>
      <c r="Z42" s="87"/>
    </row>
    <row r="43" spans="1:27">
      <c r="A43" s="58"/>
      <c r="B43" s="27">
        <v>16</v>
      </c>
      <c r="C43" s="10" t="s">
        <v>111</v>
      </c>
      <c r="D43" s="12">
        <v>1</v>
      </c>
      <c r="E43" s="13">
        <v>28.4</v>
      </c>
      <c r="F43" s="14">
        <v>970</v>
      </c>
      <c r="G43" s="13">
        <v>12</v>
      </c>
      <c r="H43" s="59"/>
      <c r="I43" s="27">
        <v>16</v>
      </c>
      <c r="J43" s="10" t="s">
        <v>107</v>
      </c>
      <c r="K43" s="12">
        <v>0</v>
      </c>
      <c r="L43" s="13"/>
      <c r="M43" s="14">
        <v>0</v>
      </c>
      <c r="N43" s="13">
        <v>16</v>
      </c>
      <c r="O43" s="53"/>
      <c r="P43" s="27">
        <v>16</v>
      </c>
      <c r="Q43" s="90" t="s">
        <v>88</v>
      </c>
      <c r="R43" s="35">
        <v>2</v>
      </c>
      <c r="S43" s="93">
        <v>27.8</v>
      </c>
      <c r="T43" s="27">
        <v>1820</v>
      </c>
      <c r="U43" s="93">
        <v>5</v>
      </c>
      <c r="V43" s="51"/>
      <c r="W43" s="53"/>
      <c r="X43" s="58"/>
      <c r="Y43" s="61" t="s">
        <v>51</v>
      </c>
      <c r="Z43" s="61"/>
    </row>
    <row r="44" spans="1:27">
      <c r="A44" s="25" t="s">
        <v>20</v>
      </c>
      <c r="B44" s="69" t="s">
        <v>0</v>
      </c>
      <c r="C44" s="69"/>
      <c r="D44" s="69"/>
      <c r="E44" s="69"/>
      <c r="F44" s="69"/>
      <c r="G44" s="69"/>
      <c r="H44" s="69"/>
      <c r="I44" s="40" t="s">
        <v>1</v>
      </c>
      <c r="J44" s="40"/>
      <c r="K44" s="40"/>
      <c r="L44" s="40"/>
      <c r="M44" s="40"/>
      <c r="N44" s="40"/>
      <c r="O44" s="40"/>
      <c r="P44" s="40" t="s">
        <v>128</v>
      </c>
      <c r="Q44" s="40"/>
      <c r="R44" s="40"/>
      <c r="S44" s="40"/>
      <c r="T44" s="40"/>
      <c r="U44" s="40"/>
      <c r="V44" s="40"/>
      <c r="W44" s="17" t="s">
        <v>13</v>
      </c>
      <c r="X44" s="19" t="s">
        <v>18</v>
      </c>
      <c r="Y44" s="62" t="s">
        <v>57</v>
      </c>
      <c r="Z44" s="63"/>
    </row>
    <row r="45" spans="1:27">
      <c r="A45" s="26" t="s">
        <v>21</v>
      </c>
      <c r="B45" s="69" t="s">
        <v>2</v>
      </c>
      <c r="C45" s="69"/>
      <c r="D45" s="69"/>
      <c r="E45" s="69"/>
      <c r="F45" s="69"/>
      <c r="G45" s="69"/>
      <c r="H45" s="69"/>
      <c r="I45" s="40" t="s">
        <v>2</v>
      </c>
      <c r="J45" s="40"/>
      <c r="K45" s="40"/>
      <c r="L45" s="40"/>
      <c r="M45" s="40"/>
      <c r="N45" s="40"/>
      <c r="O45" s="40"/>
      <c r="P45" s="40" t="s">
        <v>2</v>
      </c>
      <c r="Q45" s="40"/>
      <c r="R45" s="40"/>
      <c r="S45" s="40"/>
      <c r="T45" s="40"/>
      <c r="U45" s="40"/>
      <c r="V45" s="40"/>
      <c r="W45" s="18" t="s">
        <v>14</v>
      </c>
      <c r="X45" s="19" t="s">
        <v>15</v>
      </c>
      <c r="Y45" s="62"/>
      <c r="Z45" s="63"/>
    </row>
    <row r="46" spans="1:27">
      <c r="A46" s="25" t="s">
        <v>73</v>
      </c>
      <c r="B46" s="68">
        <f>SUM(H28:H43)</f>
        <v>24</v>
      </c>
      <c r="C46" s="68"/>
      <c r="D46" s="68"/>
      <c r="E46" s="68"/>
      <c r="F46" s="68"/>
      <c r="G46" s="68"/>
      <c r="H46" s="68"/>
      <c r="I46" s="41">
        <f>SUM(O28:O43)</f>
        <v>25</v>
      </c>
      <c r="J46" s="41"/>
      <c r="K46" s="41"/>
      <c r="L46" s="41"/>
      <c r="M46" s="41"/>
      <c r="N46" s="41"/>
      <c r="O46" s="41"/>
      <c r="P46" s="41">
        <f>SUM(V28:V43)</f>
        <v>24</v>
      </c>
      <c r="Q46" s="41"/>
      <c r="R46" s="41"/>
      <c r="S46" s="41"/>
      <c r="T46" s="41"/>
      <c r="U46" s="41"/>
      <c r="V46" s="41"/>
      <c r="W46" s="70">
        <f>SUM(W28:W43)</f>
        <v>73</v>
      </c>
      <c r="X46" s="79">
        <f>SUM(W28:W43)/8</f>
        <v>9.125</v>
      </c>
      <c r="Y46" s="23"/>
      <c r="Z46" s="4"/>
    </row>
    <row r="47" spans="1:27">
      <c r="A47" s="26" t="s">
        <v>75</v>
      </c>
      <c r="B47" s="42" t="s">
        <v>3</v>
      </c>
      <c r="C47" s="42"/>
      <c r="D47" s="42"/>
      <c r="E47" s="42"/>
      <c r="F47" s="42"/>
      <c r="G47" s="42"/>
      <c r="H47" s="20">
        <f>SUM(H28:H43)/8</f>
        <v>3</v>
      </c>
      <c r="I47" s="42" t="s">
        <v>3</v>
      </c>
      <c r="J47" s="42"/>
      <c r="K47" s="42"/>
      <c r="L47" s="42"/>
      <c r="M47" s="42"/>
      <c r="N47" s="42"/>
      <c r="O47" s="20">
        <f>SUM(O28:O43)/8</f>
        <v>3.125</v>
      </c>
      <c r="P47" s="42" t="s">
        <v>3</v>
      </c>
      <c r="Q47" s="42"/>
      <c r="R47" s="42"/>
      <c r="S47" s="42"/>
      <c r="T47" s="42"/>
      <c r="U47" s="42"/>
      <c r="V47" s="20">
        <f>SUM(V28:V43)/8</f>
        <v>3</v>
      </c>
      <c r="W47" s="71"/>
      <c r="X47" s="79"/>
      <c r="Y47" s="23"/>
      <c r="Z47" s="4"/>
    </row>
    <row r="49" spans="1:26" ht="12">
      <c r="A49" s="80" t="s">
        <v>82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2"/>
    </row>
    <row r="50" spans="1:26">
      <c r="A50" s="24" t="s">
        <v>4</v>
      </c>
      <c r="B50" s="43" t="s">
        <v>28</v>
      </c>
      <c r="C50" s="43"/>
      <c r="D50" s="43"/>
      <c r="E50" s="43"/>
      <c r="F50" s="43"/>
      <c r="G50" s="43"/>
      <c r="H50" s="43"/>
      <c r="I50" s="43" t="s">
        <v>127</v>
      </c>
      <c r="J50" s="43"/>
      <c r="K50" s="43"/>
      <c r="L50" s="43"/>
      <c r="M50" s="43"/>
      <c r="N50" s="43"/>
      <c r="O50" s="43"/>
      <c r="P50" s="43" t="s">
        <v>109</v>
      </c>
      <c r="Q50" s="43"/>
      <c r="R50" s="43"/>
      <c r="S50" s="43"/>
      <c r="T50" s="43"/>
      <c r="U50" s="43"/>
      <c r="V50" s="43"/>
      <c r="W50" s="24" t="s">
        <v>13</v>
      </c>
      <c r="X50" s="21" t="s">
        <v>16</v>
      </c>
      <c r="Y50" s="43" t="s">
        <v>9</v>
      </c>
      <c r="Z50" s="43"/>
    </row>
    <row r="51" spans="1:26">
      <c r="A51" s="16" t="s">
        <v>11</v>
      </c>
      <c r="B51" s="24" t="s">
        <v>12</v>
      </c>
      <c r="C51" s="24" t="s">
        <v>10</v>
      </c>
      <c r="D51" s="24" t="s">
        <v>7</v>
      </c>
      <c r="E51" s="24" t="s">
        <v>5</v>
      </c>
      <c r="F51" s="24" t="s">
        <v>6</v>
      </c>
      <c r="G51" s="24" t="s">
        <v>8</v>
      </c>
      <c r="H51" s="24" t="s">
        <v>7</v>
      </c>
      <c r="I51" s="24" t="s">
        <v>12</v>
      </c>
      <c r="J51" s="24" t="s">
        <v>10</v>
      </c>
      <c r="K51" s="24" t="s">
        <v>7</v>
      </c>
      <c r="L51" s="24" t="s">
        <v>5</v>
      </c>
      <c r="M51" s="24" t="s">
        <v>6</v>
      </c>
      <c r="N51" s="24" t="s">
        <v>8</v>
      </c>
      <c r="O51" s="24" t="s">
        <v>7</v>
      </c>
      <c r="P51" s="37" t="s">
        <v>12</v>
      </c>
      <c r="Q51" s="37" t="s">
        <v>10</v>
      </c>
      <c r="R51" s="37" t="s">
        <v>7</v>
      </c>
      <c r="S51" s="37" t="s">
        <v>5</v>
      </c>
      <c r="T51" s="37" t="s">
        <v>6</v>
      </c>
      <c r="U51" s="37" t="s">
        <v>8</v>
      </c>
      <c r="V51" s="37" t="s">
        <v>7</v>
      </c>
      <c r="W51" s="24" t="s">
        <v>7</v>
      </c>
      <c r="X51" s="22" t="s">
        <v>17</v>
      </c>
      <c r="Y51" s="43"/>
      <c r="Z51" s="43"/>
    </row>
    <row r="52" spans="1:26">
      <c r="A52" s="60">
        <v>1</v>
      </c>
      <c r="B52" s="5">
        <v>1</v>
      </c>
      <c r="C52" s="6" t="s">
        <v>86</v>
      </c>
      <c r="D52" s="7">
        <v>1</v>
      </c>
      <c r="E52" s="8">
        <v>25.1</v>
      </c>
      <c r="F52" s="9">
        <v>880</v>
      </c>
      <c r="G52" s="8">
        <v>12.5</v>
      </c>
      <c r="H52" s="44">
        <f>SUM(D52,D53)</f>
        <v>2</v>
      </c>
      <c r="I52" s="5">
        <v>1</v>
      </c>
      <c r="J52" s="6" t="s">
        <v>125</v>
      </c>
      <c r="K52" s="7"/>
      <c r="L52" s="8"/>
      <c r="M52" s="9"/>
      <c r="N52" s="8"/>
      <c r="O52" s="44">
        <f>SUM(K52,K53)</f>
        <v>2</v>
      </c>
      <c r="P52" s="5">
        <v>1</v>
      </c>
      <c r="Q52" s="88" t="s">
        <v>107</v>
      </c>
      <c r="R52" s="36">
        <v>0</v>
      </c>
      <c r="S52" s="91"/>
      <c r="T52" s="5">
        <v>0</v>
      </c>
      <c r="U52" s="91">
        <v>16</v>
      </c>
      <c r="V52" s="48">
        <f>SUM(R52:R53)</f>
        <v>3</v>
      </c>
      <c r="W52" s="44">
        <f>SUM(H52,O52,V52)</f>
        <v>7</v>
      </c>
      <c r="X52" s="60">
        <f>SUM(W52)-10</f>
        <v>-3</v>
      </c>
      <c r="Y52" s="64" t="s">
        <v>56</v>
      </c>
      <c r="Z52" s="65"/>
    </row>
    <row r="53" spans="1:26">
      <c r="A53" s="60"/>
      <c r="B53" s="5">
        <v>2</v>
      </c>
      <c r="C53" s="6" t="s">
        <v>69</v>
      </c>
      <c r="D53" s="7">
        <v>1</v>
      </c>
      <c r="E53" s="8">
        <v>37</v>
      </c>
      <c r="F53" s="9">
        <v>1210</v>
      </c>
      <c r="G53" s="8">
        <v>9</v>
      </c>
      <c r="H53" s="44"/>
      <c r="I53" s="5">
        <v>2</v>
      </c>
      <c r="J53" s="6" t="s">
        <v>116</v>
      </c>
      <c r="K53" s="7">
        <v>2</v>
      </c>
      <c r="L53" s="8">
        <v>28</v>
      </c>
      <c r="M53" s="9">
        <v>1850</v>
      </c>
      <c r="N53" s="8">
        <v>8</v>
      </c>
      <c r="O53" s="44"/>
      <c r="P53" s="5">
        <v>2</v>
      </c>
      <c r="Q53" s="88" t="s">
        <v>96</v>
      </c>
      <c r="R53" s="36">
        <v>3</v>
      </c>
      <c r="S53" s="91">
        <v>42.3</v>
      </c>
      <c r="T53" s="5">
        <v>3570</v>
      </c>
      <c r="U53" s="91">
        <v>4</v>
      </c>
      <c r="V53" s="49"/>
      <c r="W53" s="44"/>
      <c r="X53" s="60"/>
      <c r="Y53" s="74" t="s">
        <v>58</v>
      </c>
      <c r="Z53" s="75"/>
    </row>
    <row r="54" spans="1:26">
      <c r="A54" s="58">
        <v>2</v>
      </c>
      <c r="B54" s="11">
        <v>3</v>
      </c>
      <c r="C54" s="10" t="s">
        <v>87</v>
      </c>
      <c r="D54" s="12">
        <v>1</v>
      </c>
      <c r="E54" s="13">
        <v>37.200000000000003</v>
      </c>
      <c r="F54" s="14">
        <v>1240</v>
      </c>
      <c r="G54" s="13">
        <v>8</v>
      </c>
      <c r="H54" s="45">
        <f>SUM(D54,D55)</f>
        <v>2</v>
      </c>
      <c r="I54" s="11">
        <v>3</v>
      </c>
      <c r="J54" s="10" t="s">
        <v>102</v>
      </c>
      <c r="K54" s="12">
        <v>6</v>
      </c>
      <c r="L54" s="13">
        <v>35.299999999999997</v>
      </c>
      <c r="M54" s="14">
        <v>6420</v>
      </c>
      <c r="N54" s="13">
        <v>1</v>
      </c>
      <c r="O54" s="45">
        <f>SUM(K54,K55)</f>
        <v>9</v>
      </c>
      <c r="P54" s="11">
        <v>3</v>
      </c>
      <c r="Q54" s="89" t="s">
        <v>125</v>
      </c>
      <c r="R54" s="38"/>
      <c r="S54" s="92"/>
      <c r="T54" s="11"/>
      <c r="U54" s="92"/>
      <c r="V54" s="50">
        <f t="shared" ref="V54:V67" si="31">SUM(R54:R55)</f>
        <v>2</v>
      </c>
      <c r="W54" s="53">
        <f t="shared" ref="W54" si="32">SUM(H54,O54,V54)</f>
        <v>13</v>
      </c>
      <c r="X54" s="58">
        <f t="shared" ref="X54" si="33">SUM(W54)-10</f>
        <v>3</v>
      </c>
      <c r="Y54" s="76" t="s">
        <v>59</v>
      </c>
      <c r="Z54" s="77"/>
    </row>
    <row r="55" spans="1:26">
      <c r="A55" s="58"/>
      <c r="B55" s="11">
        <v>4</v>
      </c>
      <c r="C55" s="10" t="s">
        <v>124</v>
      </c>
      <c r="D55" s="12">
        <v>1</v>
      </c>
      <c r="E55" s="13">
        <v>33.200000000000003</v>
      </c>
      <c r="F55" s="14">
        <v>1120</v>
      </c>
      <c r="G55" s="13">
        <v>10</v>
      </c>
      <c r="H55" s="45"/>
      <c r="I55" s="11">
        <v>4</v>
      </c>
      <c r="J55" s="10" t="s">
        <v>122</v>
      </c>
      <c r="K55" s="12">
        <v>3</v>
      </c>
      <c r="L55" s="13">
        <v>40.6</v>
      </c>
      <c r="M55" s="14">
        <v>3570</v>
      </c>
      <c r="N55" s="13">
        <v>2</v>
      </c>
      <c r="O55" s="45"/>
      <c r="P55" s="11">
        <v>4</v>
      </c>
      <c r="Q55" s="89" t="s">
        <v>104</v>
      </c>
      <c r="R55" s="38">
        <v>2</v>
      </c>
      <c r="S55" s="92">
        <v>36.9</v>
      </c>
      <c r="T55" s="11">
        <v>2270</v>
      </c>
      <c r="U55" s="92">
        <v>6</v>
      </c>
      <c r="V55" s="51"/>
      <c r="W55" s="53"/>
      <c r="X55" s="58"/>
      <c r="Y55" s="72"/>
      <c r="Z55" s="73"/>
    </row>
    <row r="56" spans="1:26">
      <c r="A56" s="60">
        <v>3</v>
      </c>
      <c r="B56" s="5">
        <v>5</v>
      </c>
      <c r="C56" s="6" t="s">
        <v>119</v>
      </c>
      <c r="D56" s="7">
        <v>4</v>
      </c>
      <c r="E56" s="8">
        <v>35.6</v>
      </c>
      <c r="F56" s="9">
        <v>4240</v>
      </c>
      <c r="G56" s="8">
        <v>1</v>
      </c>
      <c r="H56" s="44">
        <f>SUM(D56,D57)</f>
        <v>5</v>
      </c>
      <c r="I56" s="5">
        <v>5</v>
      </c>
      <c r="J56" s="6" t="s">
        <v>121</v>
      </c>
      <c r="K56" s="7">
        <v>2</v>
      </c>
      <c r="L56" s="8">
        <v>29.1</v>
      </c>
      <c r="M56" s="9">
        <v>1880</v>
      </c>
      <c r="N56" s="8">
        <v>7</v>
      </c>
      <c r="O56" s="44">
        <f>SUM(K56,K57)</f>
        <v>3</v>
      </c>
      <c r="P56" s="5">
        <v>5</v>
      </c>
      <c r="Q56" s="88" t="s">
        <v>67</v>
      </c>
      <c r="R56" s="36">
        <v>4</v>
      </c>
      <c r="S56" s="91">
        <v>30</v>
      </c>
      <c r="T56" s="5">
        <v>3760</v>
      </c>
      <c r="U56" s="91">
        <v>3</v>
      </c>
      <c r="V56" s="48">
        <f t="shared" ref="V56:V67" si="34">SUM(R56:R57)</f>
        <v>6</v>
      </c>
      <c r="W56" s="44">
        <f t="shared" ref="W56" si="35">SUM(H56,O56,V56)</f>
        <v>14</v>
      </c>
      <c r="X56" s="60">
        <f t="shared" ref="X56" si="36">SUM(W56)-10</f>
        <v>4</v>
      </c>
      <c r="Y56" s="64" t="s">
        <v>30</v>
      </c>
      <c r="Z56" s="65"/>
    </row>
    <row r="57" spans="1:26">
      <c r="A57" s="60"/>
      <c r="B57" s="5">
        <v>6</v>
      </c>
      <c r="C57" s="6" t="s">
        <v>19</v>
      </c>
      <c r="D57" s="7">
        <v>1</v>
      </c>
      <c r="E57" s="8">
        <v>26</v>
      </c>
      <c r="F57" s="9">
        <v>880</v>
      </c>
      <c r="G57" s="8">
        <v>12.5</v>
      </c>
      <c r="H57" s="44"/>
      <c r="I57" s="5">
        <v>6</v>
      </c>
      <c r="J57" s="6" t="s">
        <v>99</v>
      </c>
      <c r="K57" s="7">
        <v>1</v>
      </c>
      <c r="L57" s="8">
        <v>50</v>
      </c>
      <c r="M57" s="9">
        <v>1600</v>
      </c>
      <c r="N57" s="8">
        <v>10</v>
      </c>
      <c r="O57" s="44"/>
      <c r="P57" s="5">
        <v>6</v>
      </c>
      <c r="Q57" s="88" t="s">
        <v>103</v>
      </c>
      <c r="R57" s="36">
        <v>2</v>
      </c>
      <c r="S57" s="91">
        <v>29.2</v>
      </c>
      <c r="T57" s="5">
        <v>1910</v>
      </c>
      <c r="U57" s="91">
        <v>8</v>
      </c>
      <c r="V57" s="49"/>
      <c r="W57" s="44"/>
      <c r="X57" s="60"/>
      <c r="Y57" s="74" t="s">
        <v>60</v>
      </c>
      <c r="Z57" s="75"/>
    </row>
    <row r="58" spans="1:26">
      <c r="A58" s="58">
        <v>4</v>
      </c>
      <c r="B58" s="11">
        <v>7</v>
      </c>
      <c r="C58" s="10" t="s">
        <v>68</v>
      </c>
      <c r="D58" s="12">
        <v>2</v>
      </c>
      <c r="E58" s="13">
        <v>31.5</v>
      </c>
      <c r="F58" s="14">
        <v>2060</v>
      </c>
      <c r="G58" s="13">
        <v>5</v>
      </c>
      <c r="H58" s="46">
        <f>SUM(D58,D59)</f>
        <v>4</v>
      </c>
      <c r="I58" s="11">
        <v>7</v>
      </c>
      <c r="J58" s="10" t="s">
        <v>105</v>
      </c>
      <c r="K58" s="12">
        <v>2</v>
      </c>
      <c r="L58" s="13">
        <v>35.5</v>
      </c>
      <c r="M58" s="14">
        <v>2090</v>
      </c>
      <c r="N58" s="13">
        <v>5</v>
      </c>
      <c r="O58" s="46">
        <f>SUM(K58,K59)</f>
        <v>3</v>
      </c>
      <c r="P58" s="11">
        <v>7</v>
      </c>
      <c r="Q58" s="89" t="s">
        <v>106</v>
      </c>
      <c r="R58" s="38">
        <v>1</v>
      </c>
      <c r="S58" s="92">
        <v>31</v>
      </c>
      <c r="T58" s="11">
        <v>1030</v>
      </c>
      <c r="U58" s="92">
        <v>9</v>
      </c>
      <c r="V58" s="50">
        <f t="shared" ref="V58:V67" si="37">SUM(R58:R59)</f>
        <v>1</v>
      </c>
      <c r="W58" s="53">
        <f t="shared" ref="W58" si="38">SUM(H58,O58,V58)</f>
        <v>8</v>
      </c>
      <c r="X58" s="58">
        <f t="shared" ref="X58" si="39">SUM(W58)-10</f>
        <v>-2</v>
      </c>
      <c r="Y58" s="76" t="s">
        <v>61</v>
      </c>
      <c r="Z58" s="77"/>
    </row>
    <row r="59" spans="1:26">
      <c r="A59" s="58"/>
      <c r="B59" s="11">
        <v>8</v>
      </c>
      <c r="C59" s="10" t="s">
        <v>123</v>
      </c>
      <c r="D59" s="12">
        <v>2</v>
      </c>
      <c r="E59" s="13">
        <v>38</v>
      </c>
      <c r="F59" s="14">
        <v>2120</v>
      </c>
      <c r="G59" s="13">
        <v>4</v>
      </c>
      <c r="H59" s="47"/>
      <c r="I59" s="11">
        <v>8</v>
      </c>
      <c r="J59" s="10" t="s">
        <v>111</v>
      </c>
      <c r="K59" s="12">
        <v>1</v>
      </c>
      <c r="L59" s="13">
        <v>31.5</v>
      </c>
      <c r="M59" s="14">
        <v>1060</v>
      </c>
      <c r="N59" s="13">
        <v>12</v>
      </c>
      <c r="O59" s="47"/>
      <c r="P59" s="11">
        <v>8</v>
      </c>
      <c r="Q59" s="89" t="s">
        <v>71</v>
      </c>
      <c r="R59" s="38">
        <v>0</v>
      </c>
      <c r="S59" s="92"/>
      <c r="T59" s="11">
        <v>0</v>
      </c>
      <c r="U59" s="92">
        <v>16</v>
      </c>
      <c r="V59" s="51"/>
      <c r="W59" s="53"/>
      <c r="X59" s="58"/>
      <c r="Y59" s="72" t="s">
        <v>31</v>
      </c>
      <c r="Z59" s="73"/>
    </row>
    <row r="60" spans="1:26">
      <c r="A60" s="60">
        <v>5</v>
      </c>
      <c r="B60" s="5">
        <v>9</v>
      </c>
      <c r="C60" s="6" t="s">
        <v>90</v>
      </c>
      <c r="D60" s="7">
        <v>0</v>
      </c>
      <c r="E60" s="8"/>
      <c r="F60" s="9">
        <v>0</v>
      </c>
      <c r="G60" s="8">
        <v>16</v>
      </c>
      <c r="H60" s="44">
        <f>SUM(D60,D61)</f>
        <v>1</v>
      </c>
      <c r="I60" s="5">
        <v>9</v>
      </c>
      <c r="J60" s="6" t="s">
        <v>114</v>
      </c>
      <c r="K60" s="7">
        <v>1</v>
      </c>
      <c r="L60" s="8">
        <v>26</v>
      </c>
      <c r="M60" s="9">
        <v>880</v>
      </c>
      <c r="N60" s="8">
        <v>14</v>
      </c>
      <c r="O60" s="48">
        <f>SUM(K60,K61)</f>
        <v>3</v>
      </c>
      <c r="P60" s="5">
        <v>9</v>
      </c>
      <c r="Q60" s="88" t="s">
        <v>101</v>
      </c>
      <c r="R60" s="36">
        <v>1</v>
      </c>
      <c r="S60" s="91">
        <v>28.5</v>
      </c>
      <c r="T60" s="5">
        <v>970</v>
      </c>
      <c r="U60" s="91">
        <v>11</v>
      </c>
      <c r="V60" s="48">
        <f>SUM(R60:R61)</f>
        <v>4</v>
      </c>
      <c r="W60" s="44">
        <f t="shared" ref="W60" si="40">SUM(H60,O60,V60)</f>
        <v>8</v>
      </c>
      <c r="X60" s="60">
        <f>SUM(W60)-10</f>
        <v>-2</v>
      </c>
      <c r="Y60" s="64" t="s">
        <v>62</v>
      </c>
      <c r="Z60" s="65"/>
    </row>
    <row r="61" spans="1:26">
      <c r="A61" s="60"/>
      <c r="B61" s="5">
        <v>10</v>
      </c>
      <c r="C61" s="6" t="s">
        <v>70</v>
      </c>
      <c r="D61" s="7">
        <v>1</v>
      </c>
      <c r="E61" s="8">
        <v>25.1</v>
      </c>
      <c r="F61" s="9">
        <v>880</v>
      </c>
      <c r="G61" s="8">
        <v>12.5</v>
      </c>
      <c r="H61" s="44"/>
      <c r="I61" s="5">
        <v>10</v>
      </c>
      <c r="J61" s="6" t="s">
        <v>110</v>
      </c>
      <c r="K61" s="7">
        <v>2</v>
      </c>
      <c r="L61" s="8">
        <v>46.5</v>
      </c>
      <c r="M61" s="9">
        <v>2540</v>
      </c>
      <c r="N61" s="8">
        <v>3</v>
      </c>
      <c r="O61" s="49"/>
      <c r="P61" s="5">
        <v>10</v>
      </c>
      <c r="Q61" s="88" t="s">
        <v>93</v>
      </c>
      <c r="R61" s="36">
        <v>3</v>
      </c>
      <c r="S61" s="91">
        <v>31.5</v>
      </c>
      <c r="T61" s="5">
        <v>2970</v>
      </c>
      <c r="U61" s="91">
        <v>5</v>
      </c>
      <c r="V61" s="49"/>
      <c r="W61" s="44"/>
      <c r="X61" s="60"/>
      <c r="Y61" s="74" t="s">
        <v>63</v>
      </c>
      <c r="Z61" s="75"/>
    </row>
    <row r="62" spans="1:26">
      <c r="A62" s="85">
        <v>6</v>
      </c>
      <c r="B62" s="27">
        <v>11</v>
      </c>
      <c r="C62" s="10" t="s">
        <v>113</v>
      </c>
      <c r="D62" s="12">
        <v>1</v>
      </c>
      <c r="E62" s="13">
        <v>39.5</v>
      </c>
      <c r="F62" s="14">
        <v>1300</v>
      </c>
      <c r="G62" s="13">
        <v>7</v>
      </c>
      <c r="H62" s="53">
        <f>SUM(D62,D63)</f>
        <v>4</v>
      </c>
      <c r="I62" s="27">
        <v>11</v>
      </c>
      <c r="J62" s="10" t="s">
        <v>118</v>
      </c>
      <c r="K62" s="12">
        <v>1</v>
      </c>
      <c r="L62" s="13">
        <v>25.3</v>
      </c>
      <c r="M62" s="14">
        <v>880</v>
      </c>
      <c r="N62" s="13">
        <v>15</v>
      </c>
      <c r="O62" s="50">
        <f>SUM(K62,K63)</f>
        <v>3</v>
      </c>
      <c r="P62" s="27">
        <v>11</v>
      </c>
      <c r="Q62" s="90" t="s">
        <v>126</v>
      </c>
      <c r="R62" s="35">
        <v>1</v>
      </c>
      <c r="S62" s="93">
        <v>30.1</v>
      </c>
      <c r="T62" s="27">
        <v>1030</v>
      </c>
      <c r="U62" s="93">
        <v>10</v>
      </c>
      <c r="V62" s="50">
        <f t="shared" ref="V62:V67" si="41">SUM(R62:R63)</f>
        <v>5</v>
      </c>
      <c r="W62" s="53">
        <f t="shared" ref="W62" si="42">SUM(H62,O62,V62)</f>
        <v>12</v>
      </c>
      <c r="X62" s="58">
        <f t="shared" ref="X62" si="43">SUM(W62)-10</f>
        <v>2</v>
      </c>
      <c r="Y62" s="76" t="s">
        <v>64</v>
      </c>
      <c r="Z62" s="77"/>
    </row>
    <row r="63" spans="1:26">
      <c r="A63" s="86"/>
      <c r="B63" s="27">
        <v>12</v>
      </c>
      <c r="C63" s="10" t="s">
        <v>88</v>
      </c>
      <c r="D63" s="12">
        <v>3</v>
      </c>
      <c r="E63" s="13">
        <v>31.5</v>
      </c>
      <c r="F63" s="14">
        <v>3090</v>
      </c>
      <c r="G63" s="13">
        <v>3</v>
      </c>
      <c r="H63" s="53"/>
      <c r="I63" s="27">
        <v>12</v>
      </c>
      <c r="J63" s="10" t="s">
        <v>120</v>
      </c>
      <c r="K63" s="12">
        <v>2</v>
      </c>
      <c r="L63" s="13">
        <v>31</v>
      </c>
      <c r="M63" s="14">
        <v>2030</v>
      </c>
      <c r="N63" s="13">
        <v>6</v>
      </c>
      <c r="O63" s="51"/>
      <c r="P63" s="27">
        <v>12</v>
      </c>
      <c r="Q63" s="90" t="s">
        <v>97</v>
      </c>
      <c r="R63" s="35">
        <v>4</v>
      </c>
      <c r="S63" s="93">
        <v>29.6</v>
      </c>
      <c r="T63" s="27">
        <v>3880</v>
      </c>
      <c r="U63" s="93">
        <v>1</v>
      </c>
      <c r="V63" s="51"/>
      <c r="W63" s="53"/>
      <c r="X63" s="58"/>
      <c r="Y63" s="72" t="s">
        <v>65</v>
      </c>
      <c r="Z63" s="73"/>
    </row>
    <row r="64" spans="1:26">
      <c r="A64" s="56">
        <v>7</v>
      </c>
      <c r="B64" s="5">
        <v>13</v>
      </c>
      <c r="C64" s="6" t="s">
        <v>117</v>
      </c>
      <c r="D64" s="7">
        <v>0</v>
      </c>
      <c r="E64" s="8"/>
      <c r="F64" s="9">
        <v>0</v>
      </c>
      <c r="G64" s="8">
        <v>16</v>
      </c>
      <c r="H64" s="48">
        <f>SUM(D64:D65)</f>
        <v>0</v>
      </c>
      <c r="I64" s="5">
        <v>13</v>
      </c>
      <c r="J64" s="6" t="s">
        <v>115</v>
      </c>
      <c r="K64" s="7">
        <v>1</v>
      </c>
      <c r="L64" s="8">
        <v>34.1</v>
      </c>
      <c r="M64" s="9">
        <v>1150</v>
      </c>
      <c r="N64" s="8">
        <v>11</v>
      </c>
      <c r="O64" s="48">
        <f>SUM(K64:K65)</f>
        <v>2</v>
      </c>
      <c r="P64" s="5">
        <v>13</v>
      </c>
      <c r="Q64" s="88" t="s">
        <v>72</v>
      </c>
      <c r="R64" s="36">
        <v>0</v>
      </c>
      <c r="S64" s="91"/>
      <c r="T64" s="5">
        <v>0</v>
      </c>
      <c r="U64" s="91">
        <v>16</v>
      </c>
      <c r="V64" s="48">
        <f t="shared" ref="V64:V67" si="44">SUM(R64:R65)</f>
        <v>1</v>
      </c>
      <c r="W64" s="44">
        <f t="shared" ref="W64" si="45">SUM(H64,O64,V64)</f>
        <v>3</v>
      </c>
      <c r="X64" s="60">
        <f t="shared" ref="X64" si="46">SUM(W64)-10</f>
        <v>-7</v>
      </c>
      <c r="Y64" s="64" t="s">
        <v>66</v>
      </c>
      <c r="Z64" s="65"/>
    </row>
    <row r="65" spans="1:26">
      <c r="A65" s="57"/>
      <c r="B65" s="5">
        <v>14</v>
      </c>
      <c r="C65" s="6" t="s">
        <v>95</v>
      </c>
      <c r="D65" s="7">
        <v>0</v>
      </c>
      <c r="E65" s="8"/>
      <c r="F65" s="9">
        <v>0</v>
      </c>
      <c r="G65" s="8">
        <v>16</v>
      </c>
      <c r="H65" s="52"/>
      <c r="I65" s="5">
        <v>14</v>
      </c>
      <c r="J65" s="6" t="s">
        <v>100</v>
      </c>
      <c r="K65" s="7">
        <v>1</v>
      </c>
      <c r="L65" s="8">
        <v>26.5</v>
      </c>
      <c r="M65" s="9">
        <v>910</v>
      </c>
      <c r="N65" s="8">
        <v>13</v>
      </c>
      <c r="O65" s="52"/>
      <c r="P65" s="5">
        <v>14</v>
      </c>
      <c r="Q65" s="88" t="s">
        <v>92</v>
      </c>
      <c r="R65" s="36">
        <v>1</v>
      </c>
      <c r="S65" s="91">
        <v>28.3</v>
      </c>
      <c r="T65" s="5">
        <v>970</v>
      </c>
      <c r="U65" s="91">
        <v>12</v>
      </c>
      <c r="V65" s="49"/>
      <c r="W65" s="44"/>
      <c r="X65" s="60"/>
      <c r="Y65" s="74"/>
      <c r="Z65" s="75"/>
    </row>
    <row r="66" spans="1:26">
      <c r="A66" s="58">
        <v>8</v>
      </c>
      <c r="B66" s="27">
        <v>15</v>
      </c>
      <c r="C66" s="10" t="s">
        <v>94</v>
      </c>
      <c r="D66" s="12">
        <v>3</v>
      </c>
      <c r="E66" s="13">
        <v>36.799999999999997</v>
      </c>
      <c r="F66" s="14">
        <v>3270</v>
      </c>
      <c r="G66" s="13">
        <v>2</v>
      </c>
      <c r="H66" s="50">
        <f>SUM(D66:D67)</f>
        <v>5</v>
      </c>
      <c r="I66" s="27">
        <v>15</v>
      </c>
      <c r="J66" s="10" t="s">
        <v>112</v>
      </c>
      <c r="K66" s="12">
        <v>2</v>
      </c>
      <c r="L66" s="13">
        <v>27.3</v>
      </c>
      <c r="M66" s="14">
        <v>1820</v>
      </c>
      <c r="N66" s="13">
        <v>9</v>
      </c>
      <c r="O66" s="50">
        <f>SUM(K66:K67)</f>
        <v>4</v>
      </c>
      <c r="P66" s="27">
        <v>15</v>
      </c>
      <c r="Q66" s="90" t="s">
        <v>98</v>
      </c>
      <c r="R66" s="35">
        <v>3</v>
      </c>
      <c r="S66" s="93">
        <v>47.5</v>
      </c>
      <c r="T66" s="27">
        <v>3870</v>
      </c>
      <c r="U66" s="93">
        <v>2</v>
      </c>
      <c r="V66" s="50">
        <f>SUM(R66:R67)</f>
        <v>5</v>
      </c>
      <c r="W66" s="53">
        <f>SUM(H66,O66,V66)</f>
        <v>14</v>
      </c>
      <c r="X66" s="58">
        <f>SUM(W66)-10</f>
        <v>4</v>
      </c>
      <c r="Y66" s="76" t="s">
        <v>80</v>
      </c>
      <c r="Z66" s="77"/>
    </row>
    <row r="67" spans="1:26">
      <c r="A67" s="58"/>
      <c r="B67" s="27">
        <v>16</v>
      </c>
      <c r="C67" s="10" t="s">
        <v>91</v>
      </c>
      <c r="D67" s="12">
        <v>2</v>
      </c>
      <c r="E67" s="13">
        <v>27.4</v>
      </c>
      <c r="F67" s="14">
        <v>1820</v>
      </c>
      <c r="G67" s="13">
        <v>6</v>
      </c>
      <c r="H67" s="59"/>
      <c r="I67" s="27">
        <v>16</v>
      </c>
      <c r="J67" s="10" t="s">
        <v>108</v>
      </c>
      <c r="K67" s="12">
        <v>2</v>
      </c>
      <c r="L67" s="13">
        <v>37.5</v>
      </c>
      <c r="M67" s="14">
        <v>2450</v>
      </c>
      <c r="N67" s="13">
        <v>4</v>
      </c>
      <c r="O67" s="59"/>
      <c r="P67" s="27">
        <v>16</v>
      </c>
      <c r="Q67" s="90" t="s">
        <v>89</v>
      </c>
      <c r="R67" s="35">
        <v>2</v>
      </c>
      <c r="S67" s="93">
        <v>34.799999999999997</v>
      </c>
      <c r="T67" s="27">
        <v>2030</v>
      </c>
      <c r="U67" s="93">
        <v>7</v>
      </c>
      <c r="V67" s="51"/>
      <c r="W67" s="53"/>
      <c r="X67" s="58"/>
      <c r="Y67" s="72"/>
      <c r="Z67" s="73"/>
    </row>
    <row r="68" spans="1:26">
      <c r="A68" s="25" t="s">
        <v>20</v>
      </c>
      <c r="B68" s="69" t="s">
        <v>0</v>
      </c>
      <c r="C68" s="69"/>
      <c r="D68" s="69"/>
      <c r="E68" s="69"/>
      <c r="F68" s="69"/>
      <c r="G68" s="69"/>
      <c r="H68" s="69"/>
      <c r="I68" s="40" t="s">
        <v>1</v>
      </c>
      <c r="J68" s="40"/>
      <c r="K68" s="40"/>
      <c r="L68" s="40"/>
      <c r="M68" s="40"/>
      <c r="N68" s="40"/>
      <c r="O68" s="40"/>
      <c r="P68" s="40" t="s">
        <v>128</v>
      </c>
      <c r="Q68" s="40"/>
      <c r="R68" s="40"/>
      <c r="S68" s="40"/>
      <c r="T68" s="40"/>
      <c r="U68" s="40"/>
      <c r="V68" s="40"/>
      <c r="W68" s="17" t="s">
        <v>13</v>
      </c>
      <c r="X68" s="17" t="s">
        <v>18</v>
      </c>
      <c r="Y68" s="62" t="s">
        <v>85</v>
      </c>
      <c r="Z68" s="63"/>
    </row>
    <row r="69" spans="1:26">
      <c r="A69" s="26" t="s">
        <v>21</v>
      </c>
      <c r="B69" s="69" t="s">
        <v>2</v>
      </c>
      <c r="C69" s="69"/>
      <c r="D69" s="69"/>
      <c r="E69" s="69"/>
      <c r="F69" s="69"/>
      <c r="G69" s="69"/>
      <c r="H69" s="69"/>
      <c r="I69" s="40" t="s">
        <v>2</v>
      </c>
      <c r="J69" s="40"/>
      <c r="K69" s="40"/>
      <c r="L69" s="40"/>
      <c r="M69" s="40"/>
      <c r="N69" s="40"/>
      <c r="O69" s="40"/>
      <c r="P69" s="40" t="s">
        <v>2</v>
      </c>
      <c r="Q69" s="40"/>
      <c r="R69" s="40"/>
      <c r="S69" s="40"/>
      <c r="T69" s="40"/>
      <c r="U69" s="40"/>
      <c r="V69" s="40"/>
      <c r="W69" s="18" t="s">
        <v>14</v>
      </c>
      <c r="X69" s="19" t="s">
        <v>15</v>
      </c>
      <c r="Y69" s="62"/>
      <c r="Z69" s="63"/>
    </row>
    <row r="70" spans="1:26">
      <c r="A70" s="25" t="s">
        <v>73</v>
      </c>
      <c r="B70" s="68">
        <f>SUM(H52:H67)</f>
        <v>23</v>
      </c>
      <c r="C70" s="68"/>
      <c r="D70" s="68"/>
      <c r="E70" s="68"/>
      <c r="F70" s="68"/>
      <c r="G70" s="68"/>
      <c r="H70" s="68"/>
      <c r="I70" s="41">
        <f>SUM(O52:O67)</f>
        <v>29</v>
      </c>
      <c r="J70" s="41"/>
      <c r="K70" s="41"/>
      <c r="L70" s="41"/>
      <c r="M70" s="41"/>
      <c r="N70" s="41"/>
      <c r="O70" s="41"/>
      <c r="P70" s="41">
        <f>SUM(V52:V67)</f>
        <v>27</v>
      </c>
      <c r="Q70" s="41"/>
      <c r="R70" s="41"/>
      <c r="S70" s="41"/>
      <c r="T70" s="41"/>
      <c r="U70" s="41"/>
      <c r="V70" s="41"/>
      <c r="W70" s="70">
        <f>SUM(W52:W67)</f>
        <v>79</v>
      </c>
      <c r="X70" s="79">
        <f>SUM(W52:W67)/8</f>
        <v>9.875</v>
      </c>
      <c r="Y70" s="23"/>
      <c r="Z70" s="4"/>
    </row>
    <row r="71" spans="1:26">
      <c r="A71" s="26" t="s">
        <v>74</v>
      </c>
      <c r="B71" s="42" t="s">
        <v>3</v>
      </c>
      <c r="C71" s="42"/>
      <c r="D71" s="42"/>
      <c r="E71" s="42"/>
      <c r="F71" s="42"/>
      <c r="G71" s="42"/>
      <c r="H71" s="20">
        <f>SUM(H52:H67)/8</f>
        <v>2.875</v>
      </c>
      <c r="I71" s="42" t="s">
        <v>3</v>
      </c>
      <c r="J71" s="42"/>
      <c r="K71" s="42"/>
      <c r="L71" s="42"/>
      <c r="M71" s="42"/>
      <c r="N71" s="42"/>
      <c r="O71" s="20">
        <f>SUM(O52:O67)/8</f>
        <v>3.625</v>
      </c>
      <c r="P71" s="42" t="s">
        <v>3</v>
      </c>
      <c r="Q71" s="42"/>
      <c r="R71" s="42"/>
      <c r="S71" s="42"/>
      <c r="T71" s="42"/>
      <c r="U71" s="42"/>
      <c r="V71" s="20">
        <f>SUM(V52:V67)/8</f>
        <v>3.375</v>
      </c>
      <c r="W71" s="71"/>
      <c r="X71" s="79"/>
      <c r="Y71" s="23"/>
      <c r="Z71" s="4"/>
    </row>
  </sheetData>
  <mergeCells count="251">
    <mergeCell ref="V40:V41"/>
    <mergeCell ref="V42:V43"/>
    <mergeCell ref="P44:V44"/>
    <mergeCell ref="P45:V45"/>
    <mergeCell ref="P46:V46"/>
    <mergeCell ref="P47:U47"/>
    <mergeCell ref="P68:V68"/>
    <mergeCell ref="P69:V69"/>
    <mergeCell ref="P70:V70"/>
    <mergeCell ref="V52:V53"/>
    <mergeCell ref="V54:V55"/>
    <mergeCell ref="V56:V57"/>
    <mergeCell ref="V58:V59"/>
    <mergeCell ref="V60:V61"/>
    <mergeCell ref="V62:V63"/>
    <mergeCell ref="V64:V65"/>
    <mergeCell ref="V66:V67"/>
    <mergeCell ref="Y68:Z68"/>
    <mergeCell ref="B69:H69"/>
    <mergeCell ref="I69:O69"/>
    <mergeCell ref="Y69:Z69"/>
    <mergeCell ref="B70:H70"/>
    <mergeCell ref="I70:O70"/>
    <mergeCell ref="B71:G71"/>
    <mergeCell ref="I71:N71"/>
    <mergeCell ref="Y60:Z60"/>
    <mergeCell ref="Y61:Z61"/>
    <mergeCell ref="B68:H68"/>
    <mergeCell ref="I68:O68"/>
    <mergeCell ref="W70:W71"/>
    <mergeCell ref="X70:X71"/>
    <mergeCell ref="Y66:Z67"/>
    <mergeCell ref="Y64:Z65"/>
    <mergeCell ref="P71:U71"/>
    <mergeCell ref="A62:A63"/>
    <mergeCell ref="H62:H63"/>
    <mergeCell ref="O62:O63"/>
    <mergeCell ref="W62:W63"/>
    <mergeCell ref="X62:X63"/>
    <mergeCell ref="Y63:Z63"/>
    <mergeCell ref="Y62:Z62"/>
    <mergeCell ref="A64:A65"/>
    <mergeCell ref="A66:A67"/>
    <mergeCell ref="H64:H65"/>
    <mergeCell ref="H66:H67"/>
    <mergeCell ref="O64:O65"/>
    <mergeCell ref="O66:O67"/>
    <mergeCell ref="W64:W65"/>
    <mergeCell ref="W66:W67"/>
    <mergeCell ref="X64:X65"/>
    <mergeCell ref="X66:X67"/>
    <mergeCell ref="A58:A59"/>
    <mergeCell ref="H58:H59"/>
    <mergeCell ref="O58:O59"/>
    <mergeCell ref="W58:W59"/>
    <mergeCell ref="X58:X59"/>
    <mergeCell ref="A60:A61"/>
    <mergeCell ref="H60:H61"/>
    <mergeCell ref="O60:O61"/>
    <mergeCell ref="W60:W61"/>
    <mergeCell ref="X60:X61"/>
    <mergeCell ref="Y56:Z56"/>
    <mergeCell ref="Y54:Z55"/>
    <mergeCell ref="B50:H50"/>
    <mergeCell ref="I50:O50"/>
    <mergeCell ref="Y50:Z51"/>
    <mergeCell ref="A52:A53"/>
    <mergeCell ref="H52:H53"/>
    <mergeCell ref="O52:O53"/>
    <mergeCell ref="W52:W53"/>
    <mergeCell ref="X52:X53"/>
    <mergeCell ref="Y52:Z52"/>
    <mergeCell ref="Y53:Z53"/>
    <mergeCell ref="A54:A55"/>
    <mergeCell ref="H54:H55"/>
    <mergeCell ref="O54:O55"/>
    <mergeCell ref="W54:W55"/>
    <mergeCell ref="X54:X55"/>
    <mergeCell ref="A56:A57"/>
    <mergeCell ref="H56:H57"/>
    <mergeCell ref="O56:O57"/>
    <mergeCell ref="W56:W57"/>
    <mergeCell ref="X56:X57"/>
    <mergeCell ref="P50:V50"/>
    <mergeCell ref="W46:W47"/>
    <mergeCell ref="X46:X47"/>
    <mergeCell ref="B47:G47"/>
    <mergeCell ref="I47:N47"/>
    <mergeCell ref="Y28:Z28"/>
    <mergeCell ref="Y29:Z29"/>
    <mergeCell ref="Y34:Z34"/>
    <mergeCell ref="Y35:Z35"/>
    <mergeCell ref="A49:Z49"/>
    <mergeCell ref="X38:X39"/>
    <mergeCell ref="Y42:Z42"/>
    <mergeCell ref="B44:H44"/>
    <mergeCell ref="I44:O44"/>
    <mergeCell ref="Y44:Z44"/>
    <mergeCell ref="B45:H45"/>
    <mergeCell ref="I45:O45"/>
    <mergeCell ref="Y45:Z45"/>
    <mergeCell ref="A30:A31"/>
    <mergeCell ref="H30:H31"/>
    <mergeCell ref="Y30:Z30"/>
    <mergeCell ref="A38:A39"/>
    <mergeCell ref="H38:H39"/>
    <mergeCell ref="O38:O39"/>
    <mergeCell ref="W38:W39"/>
    <mergeCell ref="O30:O31"/>
    <mergeCell ref="W30:W31"/>
    <mergeCell ref="X30:X31"/>
    <mergeCell ref="Y31:Z31"/>
    <mergeCell ref="A32:A33"/>
    <mergeCell ref="H32:H33"/>
    <mergeCell ref="Y37:Z37"/>
    <mergeCell ref="Y38:Z38"/>
    <mergeCell ref="A25:Z25"/>
    <mergeCell ref="B26:H26"/>
    <mergeCell ref="I26:O26"/>
    <mergeCell ref="Y26:Z27"/>
    <mergeCell ref="A28:A29"/>
    <mergeCell ref="H28:H29"/>
    <mergeCell ref="O28:O29"/>
    <mergeCell ref="W28:W29"/>
    <mergeCell ref="X28:X29"/>
    <mergeCell ref="P26:V26"/>
    <mergeCell ref="V28:V29"/>
    <mergeCell ref="V30:V31"/>
    <mergeCell ref="V32:V33"/>
    <mergeCell ref="V34:V35"/>
    <mergeCell ref="V36:V37"/>
    <mergeCell ref="V38:V39"/>
    <mergeCell ref="Y39:Z39"/>
    <mergeCell ref="Y33:Z33"/>
    <mergeCell ref="O32:O33"/>
    <mergeCell ref="W32:W33"/>
    <mergeCell ref="X32:X33"/>
    <mergeCell ref="Y32:Z32"/>
    <mergeCell ref="A34:A35"/>
    <mergeCell ref="H34:H35"/>
    <mergeCell ref="O34:O35"/>
    <mergeCell ref="W34:W35"/>
    <mergeCell ref="X34:X35"/>
    <mergeCell ref="Y36:Z36"/>
    <mergeCell ref="A14:A15"/>
    <mergeCell ref="Y14:Z14"/>
    <mergeCell ref="Y15:Z15"/>
    <mergeCell ref="X14:X15"/>
    <mergeCell ref="Y16:Z16"/>
    <mergeCell ref="Y17:Z17"/>
    <mergeCell ref="Y18:Z18"/>
    <mergeCell ref="O14:O15"/>
    <mergeCell ref="W14:W15"/>
    <mergeCell ref="H14:H15"/>
    <mergeCell ref="A18:A19"/>
    <mergeCell ref="O8:O9"/>
    <mergeCell ref="O10:O11"/>
    <mergeCell ref="Y6:Z6"/>
    <mergeCell ref="Y7:Z7"/>
    <mergeCell ref="Y8:Z8"/>
    <mergeCell ref="Y9:Z9"/>
    <mergeCell ref="X8:X9"/>
    <mergeCell ref="W8:W9"/>
    <mergeCell ref="Y10:Z11"/>
    <mergeCell ref="X10:X11"/>
    <mergeCell ref="W10:W11"/>
    <mergeCell ref="A1:Z1"/>
    <mergeCell ref="A4:A5"/>
    <mergeCell ref="A6:A7"/>
    <mergeCell ref="A8:A9"/>
    <mergeCell ref="A10:A11"/>
    <mergeCell ref="A12:A13"/>
    <mergeCell ref="W6:W7"/>
    <mergeCell ref="W12:W13"/>
    <mergeCell ref="H10:H11"/>
    <mergeCell ref="Y2:Z3"/>
    <mergeCell ref="Y4:Z5"/>
    <mergeCell ref="H4:H5"/>
    <mergeCell ref="H6:H7"/>
    <mergeCell ref="H8:H9"/>
    <mergeCell ref="O4:O5"/>
    <mergeCell ref="O6:O7"/>
    <mergeCell ref="H12:H13"/>
    <mergeCell ref="Y12:Z12"/>
    <mergeCell ref="Y13:Z13"/>
    <mergeCell ref="X4:X5"/>
    <mergeCell ref="B2:H2"/>
    <mergeCell ref="I2:O2"/>
    <mergeCell ref="W4:W5"/>
    <mergeCell ref="X6:X7"/>
    <mergeCell ref="B46:H46"/>
    <mergeCell ref="I46:O46"/>
    <mergeCell ref="I20:O20"/>
    <mergeCell ref="B21:H21"/>
    <mergeCell ref="I21:O21"/>
    <mergeCell ref="O12:O13"/>
    <mergeCell ref="W22:W23"/>
    <mergeCell ref="X12:X13"/>
    <mergeCell ref="Y59:Z59"/>
    <mergeCell ref="Y57:Z57"/>
    <mergeCell ref="Y58:Z58"/>
    <mergeCell ref="H16:H17"/>
    <mergeCell ref="H18:H19"/>
    <mergeCell ref="O16:O17"/>
    <mergeCell ref="O18:O19"/>
    <mergeCell ref="W16:W17"/>
    <mergeCell ref="W18:W19"/>
    <mergeCell ref="X16:X17"/>
    <mergeCell ref="X18:X19"/>
    <mergeCell ref="Y19:Z19"/>
    <mergeCell ref="B22:H22"/>
    <mergeCell ref="I22:O22"/>
    <mergeCell ref="B20:H20"/>
    <mergeCell ref="X22:X23"/>
    <mergeCell ref="AA17:AB17"/>
    <mergeCell ref="A40:A41"/>
    <mergeCell ref="A42:A43"/>
    <mergeCell ref="H40:H41"/>
    <mergeCell ref="H42:H43"/>
    <mergeCell ref="O40:O41"/>
    <mergeCell ref="W40:W41"/>
    <mergeCell ref="X40:X41"/>
    <mergeCell ref="O42:O43"/>
    <mergeCell ref="W42:W43"/>
    <mergeCell ref="X42:X43"/>
    <mergeCell ref="Y43:Z43"/>
    <mergeCell ref="B23:G23"/>
    <mergeCell ref="I23:N23"/>
    <mergeCell ref="A16:A17"/>
    <mergeCell ref="Y21:Z21"/>
    <mergeCell ref="Y20:Z20"/>
    <mergeCell ref="Y40:Z40"/>
    <mergeCell ref="Y41:Z41"/>
    <mergeCell ref="A36:A37"/>
    <mergeCell ref="H36:H37"/>
    <mergeCell ref="O36:O37"/>
    <mergeCell ref="W36:W37"/>
    <mergeCell ref="X36:X37"/>
    <mergeCell ref="P20:V20"/>
    <mergeCell ref="P21:V21"/>
    <mergeCell ref="P22:V22"/>
    <mergeCell ref="P23:U23"/>
    <mergeCell ref="P2:V2"/>
    <mergeCell ref="V4:V5"/>
    <mergeCell ref="V6:V7"/>
    <mergeCell ref="V8:V9"/>
    <mergeCell ref="V10:V11"/>
    <mergeCell ref="V12:V13"/>
    <mergeCell ref="V14:V15"/>
    <mergeCell ref="V16:V17"/>
    <mergeCell ref="V18:V19"/>
  </mergeCells>
  <phoneticPr fontId="1" type="noConversion"/>
  <pageMargins left="0.59055118110236227" right="0.11811023622047245" top="0.23622047244094491" bottom="0.11811023622047245" header="0.11811023622047245" footer="0.11811023622047245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ORE</cp:lastModifiedBy>
  <cp:lastPrinted>2020-08-10T14:07:44Z</cp:lastPrinted>
  <dcterms:created xsi:type="dcterms:W3CDTF">2010-10-20T07:55:34Z</dcterms:created>
  <dcterms:modified xsi:type="dcterms:W3CDTF">2023-07-10T13:36:28Z</dcterms:modified>
</cp:coreProperties>
</file>