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6-Puchar Sanu\15 PS 2024 I liga\"/>
    </mc:Choice>
  </mc:AlternateContent>
  <xr:revisionPtr revIDLastSave="0" documentId="13_ncr:1_{A50C8779-356B-4F15-9291-08E636E948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4" i="1" l="1"/>
  <c r="N74" i="1"/>
  <c r="H74" i="1"/>
  <c r="T71" i="1"/>
  <c r="N71" i="1"/>
  <c r="H71" i="1"/>
  <c r="T68" i="1"/>
  <c r="N68" i="1"/>
  <c r="H68" i="1"/>
  <c r="T65" i="1"/>
  <c r="N65" i="1"/>
  <c r="H65" i="1"/>
  <c r="U65" i="1" s="1"/>
  <c r="W65" i="1" s="1"/>
  <c r="T62" i="1"/>
  <c r="N62" i="1"/>
  <c r="H62" i="1"/>
  <c r="T59" i="1"/>
  <c r="N59" i="1"/>
  <c r="H59" i="1"/>
  <c r="T57" i="1"/>
  <c r="N57" i="1"/>
  <c r="H57" i="1"/>
  <c r="T54" i="1"/>
  <c r="N54" i="1"/>
  <c r="H54" i="1"/>
  <c r="T51" i="1"/>
  <c r="N51" i="1"/>
  <c r="H51" i="1"/>
  <c r="U51" i="1" s="1"/>
  <c r="W51" i="1" s="1"/>
  <c r="T48" i="1"/>
  <c r="N48" i="1"/>
  <c r="H48" i="1"/>
  <c r="T45" i="1"/>
  <c r="N45" i="1"/>
  <c r="H45" i="1"/>
  <c r="U57" i="1" l="1"/>
  <c r="W57" i="1" s="1"/>
  <c r="U59" i="1"/>
  <c r="W59" i="1" s="1"/>
  <c r="U54" i="1"/>
  <c r="W54" i="1" s="1"/>
  <c r="U68" i="1"/>
  <c r="W68" i="1" s="1"/>
  <c r="I79" i="1"/>
  <c r="N81" i="1" s="1"/>
  <c r="O79" i="1"/>
  <c r="T81" i="1" s="1"/>
  <c r="U71" i="1"/>
  <c r="W71" i="1" s="1"/>
  <c r="U62" i="1"/>
  <c r="W62" i="1" s="1"/>
  <c r="H80" i="1"/>
  <c r="N80" i="1"/>
  <c r="U74" i="1"/>
  <c r="W74" i="1" s="1"/>
  <c r="U48" i="1"/>
  <c r="W48" i="1" s="1"/>
  <c r="C79" i="1"/>
  <c r="H81" i="1" s="1"/>
  <c r="T80" i="1"/>
  <c r="U45" i="1"/>
  <c r="U80" i="1" l="1"/>
  <c r="W45" i="1"/>
  <c r="W80" i="1" s="1"/>
  <c r="U77" i="1"/>
  <c r="U81" i="1" s="1"/>
  <c r="N33" i="1" l="1"/>
  <c r="H31" i="1"/>
  <c r="H33" i="1"/>
  <c r="T33" i="1"/>
  <c r="U33" i="1" l="1"/>
  <c r="W33" i="1" s="1"/>
  <c r="T31" i="1"/>
  <c r="N31" i="1"/>
  <c r="T28" i="1"/>
  <c r="N28" i="1"/>
  <c r="H28" i="1"/>
  <c r="T25" i="1"/>
  <c r="N25" i="1"/>
  <c r="H25" i="1"/>
  <c r="U28" i="1" l="1"/>
  <c r="W28" i="1" s="1"/>
  <c r="U25" i="1"/>
  <c r="W25" i="1" s="1"/>
  <c r="U31" i="1"/>
  <c r="W31" i="1" s="1"/>
  <c r="T7" i="1"/>
  <c r="N7" i="1"/>
  <c r="H7" i="1"/>
  <c r="H4" i="1"/>
  <c r="N4" i="1"/>
  <c r="T4" i="1"/>
  <c r="U7" i="1" l="1"/>
  <c r="W7" i="1" s="1"/>
  <c r="T22" i="1" l="1"/>
  <c r="N22" i="1"/>
  <c r="H22" i="1"/>
  <c r="T13" i="1"/>
  <c r="N13" i="1"/>
  <c r="H13" i="1"/>
  <c r="T10" i="1"/>
  <c r="N10" i="1"/>
  <c r="H10" i="1"/>
  <c r="H19" i="1"/>
  <c r="N19" i="1"/>
  <c r="T19" i="1"/>
  <c r="H16" i="1"/>
  <c r="N16" i="1"/>
  <c r="T16" i="1"/>
  <c r="H39" i="1" l="1"/>
  <c r="T39" i="1"/>
  <c r="O38" i="1"/>
  <c r="T40" i="1" s="1"/>
  <c r="N39" i="1"/>
  <c r="I38" i="1"/>
  <c r="N40" i="1" s="1"/>
  <c r="C38" i="1"/>
  <c r="H40" i="1" s="1"/>
  <c r="U13" i="1"/>
  <c r="W13" i="1" s="1"/>
  <c r="U4" i="1"/>
  <c r="W4" i="1" s="1"/>
  <c r="U19" i="1"/>
  <c r="W19" i="1" s="1"/>
  <c r="U16" i="1"/>
  <c r="W16" i="1" s="1"/>
  <c r="U10" i="1"/>
  <c r="W10" i="1" s="1"/>
  <c r="U22" i="1"/>
  <c r="W22" i="1" s="1"/>
  <c r="W39" i="1" l="1"/>
  <c r="U39" i="1"/>
  <c r="U36" i="1"/>
  <c r="U40" i="1" s="1"/>
</calcChain>
</file>

<file path=xl/sharedStrings.xml><?xml version="1.0" encoding="utf-8"?>
<sst xmlns="http://schemas.openxmlformats.org/spreadsheetml/2006/main" count="335" uniqueCount="173">
  <si>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</si>
  <si>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</si>
  <si>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</si>
  <si>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</si>
  <si>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</si>
  <si>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</si>
  <si>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</si>
  <si>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</si>
  <si>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</si>
  <si>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</si>
  <si>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</si>
  <si>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</si>
  <si>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</si>
  <si>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</si>
  <si>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</si>
  <si>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</si>
  <si>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</si>
  <si>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</si>
  <si>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</si>
  <si>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</si>
  <si>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</si>
  <si>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</si>
  <si>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</si>
  <si>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</si>
  <si>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</si>
  <si>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</si>
  <si>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Lorenc Łukasz</t>
  </si>
  <si>
    <t>Hadam Bartosz</t>
  </si>
  <si>
    <t>Łukaszczyk Janusz</t>
  </si>
  <si>
    <t>Wnękowicz Adam</t>
  </si>
  <si>
    <t>Borowiec Wacław</t>
  </si>
  <si>
    <t>Łukaszczyk Andrzej</t>
  </si>
  <si>
    <t>Borowiec Łukasz</t>
  </si>
  <si>
    <t>Opach Kamil</t>
  </si>
  <si>
    <t>Kowalski Dawid</t>
  </si>
  <si>
    <t>Wnękowicz Andrzej</t>
  </si>
  <si>
    <t>Kaniuczak Oskar</t>
  </si>
  <si>
    <t>Gołofit Grzegorz</t>
  </si>
  <si>
    <t>Opach Zdzisław</t>
  </si>
  <si>
    <t>Kaniuczak Jarosław</t>
  </si>
  <si>
    <t>Wnękowicz Antoni</t>
  </si>
  <si>
    <t>Kowalski Marek</t>
  </si>
  <si>
    <t>Rycyk Łukasz</t>
  </si>
  <si>
    <t>Tura 1 (sobota 8.00-11.00)</t>
  </si>
  <si>
    <t>Tura 2 (sobota 14.30-17.30)</t>
  </si>
  <si>
    <t>Tura 3 (niedziela 8.00-11.00)</t>
  </si>
  <si>
    <t>od skały w Zwierzyniu</t>
  </si>
  <si>
    <t>od końca I wyspy</t>
  </si>
  <si>
    <t>od połowy II wyspy</t>
  </si>
  <si>
    <t>do początku dołka głowacicowego</t>
  </si>
  <si>
    <t>od początku dołka głowacicowego</t>
  </si>
  <si>
    <t>do 100 m poniżej kapliczki w Bachlawie</t>
  </si>
  <si>
    <t>od 100 m poniżej kapliczki w Bachlawie</t>
  </si>
  <si>
    <t>do poniżej starej drogi na płani w Bachlawie</t>
  </si>
  <si>
    <t>od poniżej starej drogi na płani w Bachlawie</t>
  </si>
  <si>
    <t>do ujścia Hoczewki</t>
  </si>
  <si>
    <t>od 50 m poniżej linii energetycznej</t>
  </si>
  <si>
    <t>Średnia ilość ryb na zawodnika:</t>
  </si>
  <si>
    <t>Kaniuczak Rafał</t>
  </si>
  <si>
    <t>Zając Grzegorz</t>
  </si>
  <si>
    <t>15 Puchar Sanu     18-19 maja 2024  - I liga - sektor B (OS San - od Zwierzynia do ujścia Hoczewki)</t>
  </si>
  <si>
    <t>od 50 m poniżej wylotu turbin w Zwierzyniu</t>
  </si>
  <si>
    <t>do skały w Zwierzyniu</t>
  </si>
  <si>
    <t xml:space="preserve"> do końca I wyspy</t>
  </si>
  <si>
    <t>do połowy II wyspy</t>
  </si>
  <si>
    <t>do końca płani pod skocznią</t>
  </si>
  <si>
    <t>od końca płani pod skocznią</t>
  </si>
  <si>
    <t>do potoku 50 m poniżej przejazdu w Średniej Wsi</t>
  </si>
  <si>
    <t>od potoku 50 m poniżej przejazdu w Średniej Wsi</t>
  </si>
  <si>
    <t>do 50 m poniżej "starego mostu"</t>
  </si>
  <si>
    <t>od 50 m poniżej "starego mostu"</t>
  </si>
  <si>
    <t>do 50 m poniżej linii energetycznej</t>
  </si>
  <si>
    <t>sektor B</t>
  </si>
  <si>
    <t>wakat</t>
  </si>
  <si>
    <t>Czernielewski Dariusz</t>
  </si>
  <si>
    <t>Zaremba Piotr</t>
  </si>
  <si>
    <t>Toczek Gabriel</t>
  </si>
  <si>
    <t>Semik Andrzej</t>
  </si>
  <si>
    <t>Witkowski Dawid</t>
  </si>
  <si>
    <t>Konieczny Grzegorz</t>
  </si>
  <si>
    <t>Rodak Mariusz</t>
  </si>
  <si>
    <t>Wierdak Marcin</t>
  </si>
  <si>
    <t>Klann Marcin</t>
  </si>
  <si>
    <t>Tobiasz Robert</t>
  </si>
  <si>
    <t>Buchwald Tomasz</t>
  </si>
  <si>
    <t>Dereń Kamil</t>
  </si>
  <si>
    <t>Sołtysik Piotr</t>
  </si>
  <si>
    <t>Marcinów Grzegorz</t>
  </si>
  <si>
    <t>Grzywa Rafał</t>
  </si>
  <si>
    <t>Bolisęga Jerzy</t>
  </si>
  <si>
    <t>Chrobak Grzegorz</t>
  </si>
  <si>
    <t>Skurzyński Grzegorz</t>
  </si>
  <si>
    <t>Kubacki Adam</t>
  </si>
  <si>
    <t>Tworzydło Tomasz</t>
  </si>
  <si>
    <t>Greszta Michał</t>
  </si>
  <si>
    <t>Oświata Marcin</t>
  </si>
  <si>
    <t>Baklarz Ryszard</t>
  </si>
  <si>
    <t>Gaweł Krzysztof</t>
  </si>
  <si>
    <t>Pilszek Rafał</t>
  </si>
  <si>
    <t>Szlachetka Mariusz</t>
  </si>
  <si>
    <t>Pałka Mirosław</t>
  </si>
  <si>
    <t>Biegus Patryk</t>
  </si>
  <si>
    <t>Bednarczyk Krystian</t>
  </si>
  <si>
    <t>Lach Józef</t>
  </si>
  <si>
    <t>Salachna Michał</t>
  </si>
  <si>
    <t>Konieczny Piotr</t>
  </si>
  <si>
    <t>Mróz Krzysztof</t>
  </si>
  <si>
    <t>Cimała Anatol</t>
  </si>
  <si>
    <t>Bodinka Andrzej</t>
  </si>
  <si>
    <t>Merkisz Aleksander</t>
  </si>
  <si>
    <t>Cudzich Tomasz</t>
  </si>
  <si>
    <t>Dyduch Jarosław</t>
  </si>
  <si>
    <t>Armatys Piotr</t>
  </si>
  <si>
    <t>Jaklewicz Jacek</t>
  </si>
  <si>
    <t>Słomka Marcin</t>
  </si>
  <si>
    <t>Fijałkowski Marek</t>
  </si>
  <si>
    <t>Krupa Stanisław</t>
  </si>
  <si>
    <t>Mikulski Konrad</t>
  </si>
  <si>
    <t>Rapiej Bartosz</t>
  </si>
  <si>
    <t>Woźny Robert</t>
  </si>
  <si>
    <t>Kręcigłowa Dariusz</t>
  </si>
  <si>
    <t>Bąk Ryszard</t>
  </si>
  <si>
    <t>Wilczyński Paweł</t>
  </si>
  <si>
    <t>Gerula Grzegorz</t>
  </si>
  <si>
    <t>Guziec Robert</t>
  </si>
  <si>
    <t>Wałachowski Mariusz</t>
  </si>
  <si>
    <t>Janik Jan</t>
  </si>
  <si>
    <t>Kijowski Stanisław</t>
  </si>
  <si>
    <t>Gajda Paweł</t>
  </si>
  <si>
    <t>Kopacki Jakub</t>
  </si>
  <si>
    <t>Gagatek Sławomir</t>
  </si>
  <si>
    <t>Nieckuła Marek</t>
  </si>
  <si>
    <t>Gładysz Mateusz</t>
  </si>
  <si>
    <t>Żywicki Mateusz</t>
  </si>
  <si>
    <t>Fejkiel Michał</t>
  </si>
  <si>
    <t>Ordzowiały Dariusz</t>
  </si>
  <si>
    <t>Ostafin Łukasz</t>
  </si>
  <si>
    <t>Wysocki Antoni</t>
  </si>
  <si>
    <t>Chmielewski Tomasz</t>
  </si>
  <si>
    <t>Obruśnik Marcin</t>
  </si>
  <si>
    <t>Walczyk Marek</t>
  </si>
  <si>
    <t>Czech Szymon</t>
  </si>
  <si>
    <t>Bednarz Bartłomiej</t>
  </si>
  <si>
    <t>Dańko Tomasz</t>
  </si>
  <si>
    <t>Konieczny Szymon</t>
  </si>
  <si>
    <t>Benio Adam</t>
  </si>
  <si>
    <t>Krukowski Adam</t>
  </si>
  <si>
    <t>Gonciarczyk Janusz</t>
  </si>
  <si>
    <t>Haszczyc Michał</t>
  </si>
  <si>
    <t>Skałuba Sławomir</t>
  </si>
  <si>
    <t>15 Puchar Sanu 2024 - I liga - sektor C (rzeka San - od Łączek do Postołowa)</t>
  </si>
  <si>
    <t>od wjazdu w Łączkach - III dołek</t>
  </si>
  <si>
    <t>do potoku "pod Wańkiem"</t>
  </si>
  <si>
    <t>od potoku "pod Wańkiem"</t>
  </si>
  <si>
    <t>do potoku z Baszty</t>
  </si>
  <si>
    <t>od potoku z Baszty</t>
  </si>
  <si>
    <t>do drogi do Gawry</t>
  </si>
  <si>
    <t>od drogi do Gawry</t>
  </si>
  <si>
    <t>do poniżej końca małego boiska</t>
  </si>
  <si>
    <t>od poniżej końca małego boiska</t>
  </si>
  <si>
    <t>do początku wysepki przed mostem w Lesku</t>
  </si>
  <si>
    <t>od początku wysepki przed mostem w Lesku</t>
  </si>
  <si>
    <t>do ujścia potoku z Huzeli</t>
  </si>
  <si>
    <t>od ujścia potoku z Huzeli</t>
  </si>
  <si>
    <t>do początku oczyszczalni w Lesku</t>
  </si>
  <si>
    <t>od początku oczyszczalni w Lesku</t>
  </si>
  <si>
    <t>do I zjazdu poniżej skały w Lesku</t>
  </si>
  <si>
    <t>od I zjazdu poniżej skały w Lesku</t>
  </si>
  <si>
    <t>do początku wyspy przed II zakrętem</t>
  </si>
  <si>
    <t>od początku wyspy przed II zakrętem</t>
  </si>
  <si>
    <t>do końca przełamania poniżej dołka na II zakręcie</t>
  </si>
  <si>
    <t>od końca przełamania poniżej dołka na II zakręcie</t>
  </si>
  <si>
    <t>do przejazdu PGR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</si>
</sst>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tabSelected="1" zoomScaleNormal="100" workbookViewId="0">
      <selection sqref="A1:W1"/>
    </sheetView>
  </sheetViews>
  <sheetFormatPr defaultColWidth="9.109375" defaultRowHeight="13.2" x14ac:dyDescent="0.25"/>
  <cols>
    <col min="1" max="1" width="4.5546875" style="2" customWidth="1"/>
    <col min="2" max="2" width="3" style="2" bestFit="1" customWidth="1"/>
    <col min="3" max="3" width="15" style="1" bestFit="1" customWidth="1"/>
    <col min="4" max="4" width="3.5546875" style="2" bestFit="1" customWidth="1"/>
    <col min="5" max="5" width="4" style="2" bestFit="1" customWidth="1"/>
    <col min="6" max="6" width="5.33203125" style="2" bestFit="1" customWidth="1"/>
    <col min="7" max="7" width="4" style="2" bestFit="1" customWidth="1"/>
    <col min="8" max="8" width="3.44140625" style="2" customWidth="1"/>
    <col min="9" max="9" width="15.109375" style="2" bestFit="1" customWidth="1"/>
    <col min="10" max="10" width="3.5546875" style="2" bestFit="1" customWidth="1"/>
    <col min="11" max="11" width="4" style="2" bestFit="1" customWidth="1"/>
    <col min="12" max="12" width="5.44140625" style="2" bestFit="1" customWidth="1"/>
    <col min="13" max="13" width="4" style="2" bestFit="1" customWidth="1"/>
    <col min="14" max="14" width="3.44140625" style="1" customWidth="1"/>
    <col min="15" max="15" width="15.109375" style="2" bestFit="1" customWidth="1"/>
    <col min="16" max="16" width="3.5546875" style="2" bestFit="1" customWidth="1"/>
    <col min="17" max="17" width="4" style="2" bestFit="1" customWidth="1"/>
    <col min="18" max="18" width="5.44140625" style="2" bestFit="1" customWidth="1"/>
    <col min="19" max="19" width="4" style="2" bestFit="1" customWidth="1"/>
    <col min="20" max="20" width="3.44140625" style="2" customWidth="1"/>
    <col min="21" max="21" width="4.6640625" style="3" customWidth="1"/>
    <col min="22" max="22" width="33.44140625" style="5" bestFit="1" customWidth="1"/>
    <col min="23" max="23" width="9.109375" style="1" bestFit="1" customWidth="1"/>
    <col min="24" max="16384" width="9.109375" style="1"/>
  </cols>
  <sheetData>
    <row r="1" spans="1:23" s="4" customFormat="1" ht="15.6" customHeight="1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s="6" customFormat="1" ht="10.199999999999999" x14ac:dyDescent="0.2">
      <c r="A2" s="62" t="s">
        <v>9</v>
      </c>
      <c r="B2" s="64" t="s">
        <v>10</v>
      </c>
      <c r="C2" s="60" t="s">
        <v>43</v>
      </c>
      <c r="D2" s="60"/>
      <c r="E2" s="60"/>
      <c r="F2" s="60"/>
      <c r="G2" s="60"/>
      <c r="H2" s="61"/>
      <c r="I2" s="64" t="s">
        <v>44</v>
      </c>
      <c r="J2" s="64"/>
      <c r="K2" s="64"/>
      <c r="L2" s="64"/>
      <c r="M2" s="64"/>
      <c r="N2" s="64"/>
      <c r="O2" s="64" t="s">
        <v>45</v>
      </c>
      <c r="P2" s="64"/>
      <c r="Q2" s="64"/>
      <c r="R2" s="64"/>
      <c r="S2" s="64"/>
      <c r="T2" s="64"/>
      <c r="U2" s="8" t="s">
        <v>1</v>
      </c>
      <c r="V2" s="64" t="s">
        <v>8</v>
      </c>
      <c r="W2" s="9" t="s">
        <v>18</v>
      </c>
    </row>
    <row r="3" spans="1:23" s="6" customFormat="1" ht="10.199999999999999" x14ac:dyDescent="0.2">
      <c r="A3" s="63"/>
      <c r="B3" s="64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64"/>
      <c r="W3" s="11" t="s">
        <v>19</v>
      </c>
    </row>
    <row r="4" spans="1:23" s="17" customFormat="1" ht="10.199999999999999" x14ac:dyDescent="0.2">
      <c r="A4" s="65">
        <v>1</v>
      </c>
      <c r="B4" s="12">
        <v>1</v>
      </c>
      <c r="C4" s="13" t="s">
        <v>128</v>
      </c>
      <c r="D4" s="35">
        <v>2</v>
      </c>
      <c r="E4" s="15">
        <v>30.5</v>
      </c>
      <c r="F4" s="14">
        <v>1970</v>
      </c>
      <c r="G4" s="15">
        <v>23</v>
      </c>
      <c r="H4" s="58">
        <f>SUM(D4:D6)</f>
        <v>9</v>
      </c>
      <c r="I4" s="16" t="s">
        <v>74</v>
      </c>
      <c r="J4" s="35">
        <v>5</v>
      </c>
      <c r="K4" s="15">
        <v>29</v>
      </c>
      <c r="L4" s="14">
        <v>4670</v>
      </c>
      <c r="M4" s="15">
        <v>14</v>
      </c>
      <c r="N4" s="58">
        <f>SUM(J4:J6)</f>
        <v>16</v>
      </c>
      <c r="O4" s="16" t="s">
        <v>77</v>
      </c>
      <c r="P4" s="35">
        <v>2</v>
      </c>
      <c r="Q4" s="15">
        <v>29.4</v>
      </c>
      <c r="R4" s="14">
        <v>1910</v>
      </c>
      <c r="S4" s="15">
        <v>25</v>
      </c>
      <c r="T4" s="58">
        <f>SUM(P4:P6)</f>
        <v>11</v>
      </c>
      <c r="U4" s="51">
        <f>SUM(H4,N4,T4)</f>
        <v>36</v>
      </c>
      <c r="V4" s="44" t="s">
        <v>61</v>
      </c>
      <c r="W4" s="51">
        <f>SUM(U4)-33</f>
        <v>3</v>
      </c>
    </row>
    <row r="5" spans="1:23" s="17" customFormat="1" ht="10.199999999999999" x14ac:dyDescent="0.2">
      <c r="A5" s="66"/>
      <c r="B5" s="12">
        <v>2</v>
      </c>
      <c r="C5" s="13" t="s">
        <v>32</v>
      </c>
      <c r="D5" s="35">
        <v>4</v>
      </c>
      <c r="E5" s="15">
        <v>38.200000000000003</v>
      </c>
      <c r="F5" s="14">
        <v>4150</v>
      </c>
      <c r="G5" s="15">
        <v>15</v>
      </c>
      <c r="H5" s="58"/>
      <c r="I5" s="16" t="s">
        <v>139</v>
      </c>
      <c r="J5" s="35">
        <v>6</v>
      </c>
      <c r="K5" s="15">
        <v>41.5</v>
      </c>
      <c r="L5" s="14">
        <v>6720</v>
      </c>
      <c r="M5" s="15">
        <v>6</v>
      </c>
      <c r="N5" s="58"/>
      <c r="O5" s="18" t="s">
        <v>76</v>
      </c>
      <c r="P5" s="35">
        <v>3</v>
      </c>
      <c r="Q5" s="15">
        <v>37</v>
      </c>
      <c r="R5" s="14">
        <v>3030</v>
      </c>
      <c r="S5" s="15">
        <v>17</v>
      </c>
      <c r="T5" s="58"/>
      <c r="U5" s="51"/>
      <c r="V5" s="45"/>
      <c r="W5" s="51"/>
    </row>
    <row r="6" spans="1:23" s="17" customFormat="1" ht="10.199999999999999" x14ac:dyDescent="0.2">
      <c r="A6" s="66"/>
      <c r="B6" s="12">
        <v>3</v>
      </c>
      <c r="C6" s="13" t="s">
        <v>125</v>
      </c>
      <c r="D6" s="35">
        <v>3</v>
      </c>
      <c r="E6" s="15">
        <v>40.700000000000003</v>
      </c>
      <c r="F6" s="14">
        <v>3420</v>
      </c>
      <c r="G6" s="15">
        <v>17</v>
      </c>
      <c r="H6" s="58"/>
      <c r="I6" s="16" t="s">
        <v>148</v>
      </c>
      <c r="J6" s="35">
        <v>5</v>
      </c>
      <c r="K6" s="15">
        <v>33.200000000000003</v>
      </c>
      <c r="L6" s="14">
        <v>4910</v>
      </c>
      <c r="M6" s="15">
        <v>13</v>
      </c>
      <c r="N6" s="58"/>
      <c r="O6" s="18" t="s">
        <v>41</v>
      </c>
      <c r="P6" s="35">
        <v>6</v>
      </c>
      <c r="Q6" s="15">
        <v>37.299999999999997</v>
      </c>
      <c r="R6" s="14">
        <v>6000</v>
      </c>
      <c r="S6" s="15">
        <v>6</v>
      </c>
      <c r="T6" s="58"/>
      <c r="U6" s="51"/>
      <c r="V6" s="30" t="s">
        <v>62</v>
      </c>
      <c r="W6" s="51"/>
    </row>
    <row r="7" spans="1:23" s="17" customFormat="1" ht="11.25" customHeight="1" x14ac:dyDescent="0.2">
      <c r="A7" s="67">
        <v>2</v>
      </c>
      <c r="B7" s="19">
        <v>4</v>
      </c>
      <c r="C7" s="20" t="s">
        <v>100</v>
      </c>
      <c r="D7" s="36">
        <v>5</v>
      </c>
      <c r="E7" s="22">
        <v>30.2</v>
      </c>
      <c r="F7" s="21">
        <v>4700</v>
      </c>
      <c r="G7" s="22">
        <v>12</v>
      </c>
      <c r="H7" s="57">
        <f>SUM(D7:D9)</f>
        <v>20</v>
      </c>
      <c r="I7" s="23" t="s">
        <v>89</v>
      </c>
      <c r="J7" s="36">
        <v>2</v>
      </c>
      <c r="K7" s="22">
        <v>35.200000000000003</v>
      </c>
      <c r="L7" s="21">
        <v>2180</v>
      </c>
      <c r="M7" s="22">
        <v>22</v>
      </c>
      <c r="N7" s="57">
        <f>SUM(J7:J9)</f>
        <v>13</v>
      </c>
      <c r="O7" s="24" t="s">
        <v>109</v>
      </c>
      <c r="P7" s="36">
        <v>5</v>
      </c>
      <c r="Q7" s="22">
        <v>34</v>
      </c>
      <c r="R7" s="21">
        <v>5060</v>
      </c>
      <c r="S7" s="22">
        <v>9</v>
      </c>
      <c r="T7" s="57">
        <f>SUM(P7:P9)</f>
        <v>13</v>
      </c>
      <c r="U7" s="70">
        <f>SUM(H7,N7,T7)</f>
        <v>46</v>
      </c>
      <c r="V7" s="46" t="s">
        <v>46</v>
      </c>
      <c r="W7" s="70">
        <f t="shared" ref="W7" si="0">SUM(U7)-33</f>
        <v>13</v>
      </c>
    </row>
    <row r="8" spans="1:23" s="17" customFormat="1" ht="11.25" customHeight="1" x14ac:dyDescent="0.2">
      <c r="A8" s="68"/>
      <c r="B8" s="19">
        <v>5</v>
      </c>
      <c r="C8" s="20" t="s">
        <v>134</v>
      </c>
      <c r="D8" s="36">
        <v>10</v>
      </c>
      <c r="E8" s="22">
        <v>33.700000000000003</v>
      </c>
      <c r="F8" s="21">
        <v>9940</v>
      </c>
      <c r="G8" s="22">
        <v>2</v>
      </c>
      <c r="H8" s="57"/>
      <c r="I8" s="24" t="s">
        <v>82</v>
      </c>
      <c r="J8" s="36">
        <v>4</v>
      </c>
      <c r="K8" s="22">
        <v>44.4</v>
      </c>
      <c r="L8" s="21">
        <v>5380</v>
      </c>
      <c r="M8" s="22">
        <v>12</v>
      </c>
      <c r="N8" s="57"/>
      <c r="O8" s="24" t="s">
        <v>96</v>
      </c>
      <c r="P8" s="36">
        <v>4</v>
      </c>
      <c r="Q8" s="22">
        <v>50.5</v>
      </c>
      <c r="R8" s="21">
        <v>5080</v>
      </c>
      <c r="S8" s="22">
        <v>8</v>
      </c>
      <c r="T8" s="57"/>
      <c r="U8" s="70"/>
      <c r="V8" s="47"/>
      <c r="W8" s="70"/>
    </row>
    <row r="9" spans="1:23" s="17" customFormat="1" ht="11.25" customHeight="1" x14ac:dyDescent="0.2">
      <c r="A9" s="68"/>
      <c r="B9" s="19">
        <v>6</v>
      </c>
      <c r="C9" s="20" t="s">
        <v>102</v>
      </c>
      <c r="D9" s="36">
        <v>5</v>
      </c>
      <c r="E9" s="22">
        <v>37.6</v>
      </c>
      <c r="F9" s="21">
        <v>5480</v>
      </c>
      <c r="G9" s="22">
        <v>8</v>
      </c>
      <c r="H9" s="57"/>
      <c r="I9" s="24" t="s">
        <v>97</v>
      </c>
      <c r="J9" s="36">
        <v>7</v>
      </c>
      <c r="K9" s="22">
        <v>36.799999999999997</v>
      </c>
      <c r="L9" s="21">
        <v>7090</v>
      </c>
      <c r="M9" s="22">
        <v>4</v>
      </c>
      <c r="N9" s="57"/>
      <c r="O9" s="24" t="s">
        <v>122</v>
      </c>
      <c r="P9" s="36">
        <v>4</v>
      </c>
      <c r="Q9" s="22">
        <v>33.4</v>
      </c>
      <c r="R9" s="21">
        <v>3790</v>
      </c>
      <c r="S9" s="22">
        <v>11</v>
      </c>
      <c r="T9" s="57"/>
      <c r="U9" s="70"/>
      <c r="V9" s="31" t="s">
        <v>63</v>
      </c>
      <c r="W9" s="70"/>
    </row>
    <row r="10" spans="1:23" s="17" customFormat="1" ht="11.25" customHeight="1" x14ac:dyDescent="0.2">
      <c r="A10" s="69">
        <v>3</v>
      </c>
      <c r="B10" s="12">
        <v>7</v>
      </c>
      <c r="C10" s="13" t="s">
        <v>138</v>
      </c>
      <c r="D10" s="35">
        <v>1</v>
      </c>
      <c r="E10" s="15">
        <v>27</v>
      </c>
      <c r="F10" s="14">
        <v>910</v>
      </c>
      <c r="G10" s="15">
        <v>27</v>
      </c>
      <c r="H10" s="58">
        <f>SUM(D10:D12)</f>
        <v>13</v>
      </c>
      <c r="I10" s="16" t="s">
        <v>147</v>
      </c>
      <c r="J10" s="35">
        <v>4</v>
      </c>
      <c r="K10" s="15">
        <v>37.700000000000003</v>
      </c>
      <c r="L10" s="14">
        <v>4300</v>
      </c>
      <c r="M10" s="15">
        <v>16</v>
      </c>
      <c r="N10" s="58">
        <f>SUM(J10:J12)</f>
        <v>17</v>
      </c>
      <c r="O10" s="16" t="s">
        <v>114</v>
      </c>
      <c r="P10" s="35">
        <v>10</v>
      </c>
      <c r="Q10" s="15">
        <v>35</v>
      </c>
      <c r="R10" s="14">
        <v>10090</v>
      </c>
      <c r="S10" s="15">
        <v>2</v>
      </c>
      <c r="T10" s="58">
        <f>SUM(P10:P12)</f>
        <v>13</v>
      </c>
      <c r="U10" s="51">
        <f>SUM(H10,N10,T10)</f>
        <v>43</v>
      </c>
      <c r="V10" s="44" t="s">
        <v>47</v>
      </c>
      <c r="W10" s="51">
        <f t="shared" ref="W10" si="1">SUM(U10)-33</f>
        <v>10</v>
      </c>
    </row>
    <row r="11" spans="1:23" s="17" customFormat="1" ht="11.25" customHeight="1" x14ac:dyDescent="0.2">
      <c r="A11" s="69"/>
      <c r="B11" s="12">
        <v>8</v>
      </c>
      <c r="C11" s="13" t="s">
        <v>106</v>
      </c>
      <c r="D11" s="35">
        <v>5</v>
      </c>
      <c r="E11" s="15">
        <v>32.200000000000003</v>
      </c>
      <c r="F11" s="14">
        <v>5000</v>
      </c>
      <c r="G11" s="15">
        <v>10</v>
      </c>
      <c r="H11" s="58"/>
      <c r="I11" s="16" t="s">
        <v>36</v>
      </c>
      <c r="J11" s="35">
        <v>7</v>
      </c>
      <c r="K11" s="15">
        <v>34.799999999999997</v>
      </c>
      <c r="L11" s="14">
        <v>6970</v>
      </c>
      <c r="M11" s="15">
        <v>5</v>
      </c>
      <c r="N11" s="58"/>
      <c r="O11" s="16" t="s">
        <v>121</v>
      </c>
      <c r="P11" s="35">
        <v>0</v>
      </c>
      <c r="Q11" s="15"/>
      <c r="R11" s="14">
        <v>0</v>
      </c>
      <c r="S11" s="15">
        <v>32</v>
      </c>
      <c r="T11" s="58"/>
      <c r="U11" s="51"/>
      <c r="V11" s="45"/>
      <c r="W11" s="51"/>
    </row>
    <row r="12" spans="1:23" s="17" customFormat="1" ht="11.25" customHeight="1" x14ac:dyDescent="0.2">
      <c r="A12" s="69"/>
      <c r="B12" s="12">
        <v>9</v>
      </c>
      <c r="C12" s="13" t="s">
        <v>38</v>
      </c>
      <c r="D12" s="35">
        <v>7</v>
      </c>
      <c r="E12" s="15">
        <v>40.4</v>
      </c>
      <c r="F12" s="14">
        <v>7390</v>
      </c>
      <c r="G12" s="15">
        <v>5</v>
      </c>
      <c r="H12" s="58"/>
      <c r="I12" s="16" t="s">
        <v>94</v>
      </c>
      <c r="J12" s="35">
        <v>6</v>
      </c>
      <c r="K12" s="15">
        <v>38.299999999999997</v>
      </c>
      <c r="L12" s="14">
        <v>6060</v>
      </c>
      <c r="M12" s="15">
        <v>9</v>
      </c>
      <c r="N12" s="58"/>
      <c r="O12" s="18" t="s">
        <v>112</v>
      </c>
      <c r="P12" s="35">
        <v>3</v>
      </c>
      <c r="Q12" s="15">
        <v>29.2</v>
      </c>
      <c r="R12" s="14">
        <v>2760</v>
      </c>
      <c r="S12" s="15">
        <v>20</v>
      </c>
      <c r="T12" s="58"/>
      <c r="U12" s="51"/>
      <c r="V12" s="32" t="s">
        <v>64</v>
      </c>
      <c r="W12" s="51"/>
    </row>
    <row r="13" spans="1:23" s="17" customFormat="1" ht="11.25" customHeight="1" x14ac:dyDescent="0.2">
      <c r="A13" s="71">
        <v>4</v>
      </c>
      <c r="B13" s="19">
        <v>10</v>
      </c>
      <c r="C13" s="20" t="s">
        <v>132</v>
      </c>
      <c r="D13" s="36">
        <v>0</v>
      </c>
      <c r="E13" s="22"/>
      <c r="F13" s="21">
        <v>0</v>
      </c>
      <c r="G13" s="22">
        <v>32</v>
      </c>
      <c r="H13" s="57">
        <f>SUM(D13:D15)</f>
        <v>1</v>
      </c>
      <c r="I13" s="23" t="s">
        <v>78</v>
      </c>
      <c r="J13" s="36">
        <v>0</v>
      </c>
      <c r="K13" s="22"/>
      <c r="L13" s="21">
        <v>0</v>
      </c>
      <c r="M13" s="22">
        <v>32</v>
      </c>
      <c r="N13" s="57">
        <f>SUM(J13:J15)</f>
        <v>2</v>
      </c>
      <c r="O13" s="24" t="s">
        <v>85</v>
      </c>
      <c r="P13" s="36">
        <v>1</v>
      </c>
      <c r="Q13" s="22">
        <v>27.2</v>
      </c>
      <c r="R13" s="21">
        <v>940</v>
      </c>
      <c r="S13" s="22">
        <v>27</v>
      </c>
      <c r="T13" s="57">
        <f>SUM(P13:P15)</f>
        <v>3</v>
      </c>
      <c r="U13" s="70">
        <f>SUM(H13,N13,T13)</f>
        <v>6</v>
      </c>
      <c r="V13" s="46" t="s">
        <v>48</v>
      </c>
      <c r="W13" s="70">
        <f t="shared" ref="W13" si="2">SUM(U13)-33</f>
        <v>-27</v>
      </c>
    </row>
    <row r="14" spans="1:23" s="17" customFormat="1" ht="11.25" customHeight="1" x14ac:dyDescent="0.2">
      <c r="A14" s="71"/>
      <c r="B14" s="19">
        <v>11</v>
      </c>
      <c r="C14" s="20" t="s">
        <v>105</v>
      </c>
      <c r="D14" s="36">
        <v>1</v>
      </c>
      <c r="E14" s="22">
        <v>28.5</v>
      </c>
      <c r="F14" s="21">
        <v>970</v>
      </c>
      <c r="G14" s="22">
        <v>26</v>
      </c>
      <c r="H14" s="57"/>
      <c r="I14" s="24" t="s">
        <v>93</v>
      </c>
      <c r="J14" s="36">
        <v>0</v>
      </c>
      <c r="K14" s="22"/>
      <c r="L14" s="21">
        <v>0</v>
      </c>
      <c r="M14" s="22">
        <v>32</v>
      </c>
      <c r="N14" s="57"/>
      <c r="O14" s="24" t="s">
        <v>84</v>
      </c>
      <c r="P14" s="36">
        <v>2</v>
      </c>
      <c r="Q14" s="22">
        <v>33.200000000000003</v>
      </c>
      <c r="R14" s="21">
        <v>2150</v>
      </c>
      <c r="S14" s="22">
        <v>23</v>
      </c>
      <c r="T14" s="57"/>
      <c r="U14" s="70"/>
      <c r="V14" s="47"/>
      <c r="W14" s="70"/>
    </row>
    <row r="15" spans="1:23" s="17" customFormat="1" ht="11.25" customHeight="1" x14ac:dyDescent="0.2">
      <c r="A15" s="71"/>
      <c r="B15" s="19">
        <v>12</v>
      </c>
      <c r="C15" s="20" t="s">
        <v>129</v>
      </c>
      <c r="D15" s="36">
        <v>0</v>
      </c>
      <c r="E15" s="22"/>
      <c r="F15" s="21">
        <v>0</v>
      </c>
      <c r="G15" s="22">
        <v>32</v>
      </c>
      <c r="H15" s="57"/>
      <c r="I15" s="24" t="s">
        <v>86</v>
      </c>
      <c r="J15" s="36">
        <v>2</v>
      </c>
      <c r="K15" s="22">
        <v>28.2</v>
      </c>
      <c r="L15" s="21">
        <v>1880</v>
      </c>
      <c r="M15" s="22">
        <v>23</v>
      </c>
      <c r="N15" s="57"/>
      <c r="O15" s="24" t="s">
        <v>27</v>
      </c>
      <c r="P15" s="36">
        <v>0</v>
      </c>
      <c r="Q15" s="22"/>
      <c r="R15" s="21">
        <v>0</v>
      </c>
      <c r="S15" s="22">
        <v>32</v>
      </c>
      <c r="T15" s="57"/>
      <c r="U15" s="70"/>
      <c r="V15" s="31" t="s">
        <v>71</v>
      </c>
      <c r="W15" s="70"/>
    </row>
    <row r="16" spans="1:23" s="17" customFormat="1" ht="11.25" customHeight="1" x14ac:dyDescent="0.2">
      <c r="A16" s="69">
        <v>5</v>
      </c>
      <c r="B16" s="12">
        <v>13</v>
      </c>
      <c r="C16" s="13" t="s">
        <v>104</v>
      </c>
      <c r="D16" s="35">
        <v>1</v>
      </c>
      <c r="E16" s="15">
        <v>28.7</v>
      </c>
      <c r="F16" s="14">
        <v>970</v>
      </c>
      <c r="G16" s="15">
        <v>25</v>
      </c>
      <c r="H16" s="58">
        <f>SUM(D16:D18)</f>
        <v>6</v>
      </c>
      <c r="I16" s="16" t="s">
        <v>26</v>
      </c>
      <c r="J16" s="35">
        <v>0</v>
      </c>
      <c r="K16" s="15"/>
      <c r="L16" s="14">
        <v>0</v>
      </c>
      <c r="M16" s="15">
        <v>32</v>
      </c>
      <c r="N16" s="58">
        <f>SUM(J16:J18)</f>
        <v>7</v>
      </c>
      <c r="O16" s="16" t="s">
        <v>113</v>
      </c>
      <c r="P16" s="35">
        <v>3</v>
      </c>
      <c r="Q16" s="15">
        <v>40.799999999999997</v>
      </c>
      <c r="R16" s="14">
        <v>3180</v>
      </c>
      <c r="S16" s="15">
        <v>14</v>
      </c>
      <c r="T16" s="58">
        <f>SUM(P16:P18)</f>
        <v>6</v>
      </c>
      <c r="U16" s="51">
        <f>SUM(H16,N16,T16)</f>
        <v>19</v>
      </c>
      <c r="V16" s="44" t="s">
        <v>56</v>
      </c>
      <c r="W16" s="51">
        <f t="shared" ref="W16" si="3">SUM(U16)-33</f>
        <v>-14</v>
      </c>
    </row>
    <row r="17" spans="1:23" s="17" customFormat="1" ht="11.25" customHeight="1" x14ac:dyDescent="0.2">
      <c r="A17" s="69"/>
      <c r="B17" s="12">
        <v>14</v>
      </c>
      <c r="C17" s="13" t="s">
        <v>37</v>
      </c>
      <c r="D17" s="35">
        <v>3</v>
      </c>
      <c r="E17" s="15">
        <v>39.9</v>
      </c>
      <c r="F17" s="14">
        <v>3360</v>
      </c>
      <c r="G17" s="15">
        <v>18</v>
      </c>
      <c r="H17" s="58"/>
      <c r="I17" s="16" t="s">
        <v>29</v>
      </c>
      <c r="J17" s="35">
        <v>7</v>
      </c>
      <c r="K17" s="15">
        <v>30.8</v>
      </c>
      <c r="L17" s="14">
        <v>6670</v>
      </c>
      <c r="M17" s="15">
        <v>7</v>
      </c>
      <c r="N17" s="58"/>
      <c r="O17" s="18" t="s">
        <v>115</v>
      </c>
      <c r="P17" s="35">
        <v>3</v>
      </c>
      <c r="Q17" s="15">
        <v>39.6</v>
      </c>
      <c r="R17" s="14">
        <v>3150</v>
      </c>
      <c r="S17" s="15">
        <v>15</v>
      </c>
      <c r="T17" s="58"/>
      <c r="U17" s="51"/>
      <c r="V17" s="45"/>
      <c r="W17" s="51"/>
    </row>
    <row r="18" spans="1:23" s="17" customFormat="1" ht="11.25" customHeight="1" x14ac:dyDescent="0.2">
      <c r="A18" s="69"/>
      <c r="B18" s="12">
        <v>15</v>
      </c>
      <c r="C18" s="13" t="s">
        <v>31</v>
      </c>
      <c r="D18" s="35">
        <v>2</v>
      </c>
      <c r="E18" s="15">
        <v>36.200000000000003</v>
      </c>
      <c r="F18" s="14">
        <v>2150</v>
      </c>
      <c r="G18" s="15">
        <v>22</v>
      </c>
      <c r="H18" s="58"/>
      <c r="I18" s="18" t="s">
        <v>143</v>
      </c>
      <c r="J18" s="35">
        <v>0</v>
      </c>
      <c r="K18" s="15"/>
      <c r="L18" s="14">
        <v>0</v>
      </c>
      <c r="M18" s="15">
        <v>32</v>
      </c>
      <c r="N18" s="58"/>
      <c r="O18" s="16" t="s">
        <v>73</v>
      </c>
      <c r="P18" s="35"/>
      <c r="Q18" s="15"/>
      <c r="R18" s="14"/>
      <c r="S18" s="15"/>
      <c r="T18" s="58"/>
      <c r="U18" s="51"/>
      <c r="V18" s="33" t="s">
        <v>49</v>
      </c>
      <c r="W18" s="51"/>
    </row>
    <row r="19" spans="1:23" s="17" customFormat="1" ht="11.25" customHeight="1" x14ac:dyDescent="0.2">
      <c r="A19" s="71">
        <v>6</v>
      </c>
      <c r="B19" s="19">
        <v>16</v>
      </c>
      <c r="C19" s="20" t="s">
        <v>39</v>
      </c>
      <c r="D19" s="36">
        <v>13</v>
      </c>
      <c r="E19" s="22">
        <v>36.200000000000003</v>
      </c>
      <c r="F19" s="21">
        <v>12730</v>
      </c>
      <c r="G19" s="22">
        <v>1</v>
      </c>
      <c r="H19" s="57">
        <f>SUM(D19:D21)</f>
        <v>16</v>
      </c>
      <c r="I19" s="24" t="s">
        <v>88</v>
      </c>
      <c r="J19" s="36">
        <v>8</v>
      </c>
      <c r="K19" s="22">
        <v>49</v>
      </c>
      <c r="L19" s="21">
        <v>8750</v>
      </c>
      <c r="M19" s="22">
        <v>3</v>
      </c>
      <c r="N19" s="57">
        <f>SUM(J19:J21)</f>
        <v>12</v>
      </c>
      <c r="O19" s="24" t="s">
        <v>120</v>
      </c>
      <c r="P19" s="36">
        <v>2</v>
      </c>
      <c r="Q19" s="22">
        <v>41.8</v>
      </c>
      <c r="R19" s="21">
        <v>2270</v>
      </c>
      <c r="S19" s="22">
        <v>22</v>
      </c>
      <c r="T19" s="57">
        <f>SUM(P19:P21)</f>
        <v>15</v>
      </c>
      <c r="U19" s="70">
        <f>SUM(H19,N19,T19)</f>
        <v>43</v>
      </c>
      <c r="V19" s="46" t="s">
        <v>50</v>
      </c>
      <c r="W19" s="70">
        <f t="shared" ref="W19" si="4">SUM(U19)-33</f>
        <v>10</v>
      </c>
    </row>
    <row r="20" spans="1:23" s="17" customFormat="1" ht="11.25" customHeight="1" x14ac:dyDescent="0.2">
      <c r="A20" s="71"/>
      <c r="B20" s="19">
        <v>17</v>
      </c>
      <c r="C20" s="20" t="s">
        <v>133</v>
      </c>
      <c r="D20" s="36">
        <v>0</v>
      </c>
      <c r="E20" s="22"/>
      <c r="F20" s="21">
        <v>0</v>
      </c>
      <c r="G20" s="22">
        <v>32</v>
      </c>
      <c r="H20" s="57"/>
      <c r="I20" s="24" t="s">
        <v>58</v>
      </c>
      <c r="J20" s="36">
        <v>1</v>
      </c>
      <c r="K20" s="22">
        <v>26.4</v>
      </c>
      <c r="L20" s="21">
        <v>910</v>
      </c>
      <c r="M20" s="22">
        <v>27</v>
      </c>
      <c r="N20" s="57"/>
      <c r="O20" s="24" t="s">
        <v>75</v>
      </c>
      <c r="P20" s="36">
        <v>8</v>
      </c>
      <c r="Q20" s="22">
        <v>48.6</v>
      </c>
      <c r="R20" s="21">
        <v>9200</v>
      </c>
      <c r="S20" s="22">
        <v>3</v>
      </c>
      <c r="T20" s="57"/>
      <c r="U20" s="70"/>
      <c r="V20" s="47"/>
      <c r="W20" s="70"/>
    </row>
    <row r="21" spans="1:23" s="17" customFormat="1" ht="11.25" customHeight="1" x14ac:dyDescent="0.2">
      <c r="A21" s="71"/>
      <c r="B21" s="19">
        <v>18</v>
      </c>
      <c r="C21" s="20" t="s">
        <v>34</v>
      </c>
      <c r="D21" s="36">
        <v>3</v>
      </c>
      <c r="E21" s="22">
        <v>41.7</v>
      </c>
      <c r="F21" s="21">
        <v>3750</v>
      </c>
      <c r="G21" s="22">
        <v>16</v>
      </c>
      <c r="H21" s="57"/>
      <c r="I21" s="24" t="s">
        <v>142</v>
      </c>
      <c r="J21" s="36">
        <v>3</v>
      </c>
      <c r="K21" s="22">
        <v>42.6</v>
      </c>
      <c r="L21" s="21">
        <v>3960</v>
      </c>
      <c r="M21" s="22">
        <v>17</v>
      </c>
      <c r="N21" s="57"/>
      <c r="O21" s="24" t="s">
        <v>111</v>
      </c>
      <c r="P21" s="36">
        <v>5</v>
      </c>
      <c r="Q21" s="22">
        <v>36.5</v>
      </c>
      <c r="R21" s="21">
        <v>5090</v>
      </c>
      <c r="S21" s="22">
        <v>7</v>
      </c>
      <c r="T21" s="57"/>
      <c r="U21" s="70"/>
      <c r="V21" s="34" t="s">
        <v>65</v>
      </c>
      <c r="W21" s="70"/>
    </row>
    <row r="22" spans="1:23" s="17" customFormat="1" ht="11.25" customHeight="1" x14ac:dyDescent="0.2">
      <c r="A22" s="69">
        <v>7</v>
      </c>
      <c r="B22" s="12">
        <v>19</v>
      </c>
      <c r="C22" s="13" t="s">
        <v>33</v>
      </c>
      <c r="D22" s="35">
        <v>5</v>
      </c>
      <c r="E22" s="15">
        <v>37.6</v>
      </c>
      <c r="F22" s="14">
        <v>5480</v>
      </c>
      <c r="G22" s="15">
        <v>8</v>
      </c>
      <c r="H22" s="58">
        <f>SUM(D22:D24)</f>
        <v>12</v>
      </c>
      <c r="I22" s="16" t="s">
        <v>141</v>
      </c>
      <c r="J22" s="35">
        <v>4</v>
      </c>
      <c r="K22" s="15">
        <v>43.4</v>
      </c>
      <c r="L22" s="14">
        <v>4600</v>
      </c>
      <c r="M22" s="15">
        <v>15</v>
      </c>
      <c r="N22" s="58">
        <f>SUM(J22:J24)</f>
        <v>11</v>
      </c>
      <c r="O22" s="16" t="s">
        <v>42</v>
      </c>
      <c r="P22" s="35">
        <v>3</v>
      </c>
      <c r="Q22" s="15">
        <v>42.2</v>
      </c>
      <c r="R22" s="14">
        <v>3660</v>
      </c>
      <c r="S22" s="15">
        <v>13</v>
      </c>
      <c r="T22" s="58">
        <f>SUM(P22:P24)</f>
        <v>10</v>
      </c>
      <c r="U22" s="51">
        <f>SUM(H22,N22,T22)</f>
        <v>33</v>
      </c>
      <c r="V22" s="44" t="s">
        <v>66</v>
      </c>
      <c r="W22" s="51">
        <f t="shared" ref="W22" si="5">SUM(U22)-33</f>
        <v>0</v>
      </c>
    </row>
    <row r="23" spans="1:23" s="17" customFormat="1" ht="11.25" customHeight="1" x14ac:dyDescent="0.2">
      <c r="A23" s="69"/>
      <c r="B23" s="12">
        <v>20</v>
      </c>
      <c r="C23" s="13" t="s">
        <v>124</v>
      </c>
      <c r="D23" s="35">
        <v>2</v>
      </c>
      <c r="E23" s="15">
        <v>36.799999999999997</v>
      </c>
      <c r="F23" s="14">
        <v>2210</v>
      </c>
      <c r="G23" s="15">
        <v>21</v>
      </c>
      <c r="H23" s="58"/>
      <c r="I23" s="16" t="s">
        <v>95</v>
      </c>
      <c r="J23" s="35">
        <v>1</v>
      </c>
      <c r="K23" s="15">
        <v>28.9</v>
      </c>
      <c r="L23" s="14">
        <v>970</v>
      </c>
      <c r="M23" s="15">
        <v>26</v>
      </c>
      <c r="N23" s="58"/>
      <c r="O23" s="16" t="s">
        <v>118</v>
      </c>
      <c r="P23" s="35">
        <v>3</v>
      </c>
      <c r="Q23" s="15">
        <v>31.5</v>
      </c>
      <c r="R23" s="14">
        <v>3000</v>
      </c>
      <c r="S23" s="15">
        <v>19</v>
      </c>
      <c r="T23" s="58"/>
      <c r="U23" s="51"/>
      <c r="V23" s="45"/>
      <c r="W23" s="51"/>
    </row>
    <row r="24" spans="1:23" s="17" customFormat="1" ht="11.25" customHeight="1" x14ac:dyDescent="0.2">
      <c r="A24" s="69"/>
      <c r="B24" s="12">
        <v>21</v>
      </c>
      <c r="C24" s="13" t="s">
        <v>135</v>
      </c>
      <c r="D24" s="35">
        <v>5</v>
      </c>
      <c r="E24" s="15">
        <v>29.3</v>
      </c>
      <c r="F24" s="14">
        <v>4850</v>
      </c>
      <c r="G24" s="15">
        <v>11</v>
      </c>
      <c r="H24" s="58"/>
      <c r="I24" s="18" t="s">
        <v>28</v>
      </c>
      <c r="J24" s="35">
        <v>6</v>
      </c>
      <c r="K24" s="15">
        <v>32.5</v>
      </c>
      <c r="L24" s="14">
        <v>5850</v>
      </c>
      <c r="M24" s="15">
        <v>11</v>
      </c>
      <c r="N24" s="58"/>
      <c r="O24" s="16" t="s">
        <v>83</v>
      </c>
      <c r="P24" s="35">
        <v>4</v>
      </c>
      <c r="Q24" s="15">
        <v>33.4</v>
      </c>
      <c r="R24" s="14">
        <v>4000</v>
      </c>
      <c r="S24" s="15">
        <v>10</v>
      </c>
      <c r="T24" s="58"/>
      <c r="U24" s="51"/>
      <c r="V24" s="30" t="s">
        <v>67</v>
      </c>
      <c r="W24" s="51"/>
    </row>
    <row r="25" spans="1:23" s="17" customFormat="1" ht="11.25" customHeight="1" x14ac:dyDescent="0.2">
      <c r="A25" s="71">
        <v>8</v>
      </c>
      <c r="B25" s="19">
        <v>22</v>
      </c>
      <c r="C25" s="20" t="s">
        <v>59</v>
      </c>
      <c r="D25" s="36">
        <v>0</v>
      </c>
      <c r="E25" s="22"/>
      <c r="F25" s="21">
        <v>0</v>
      </c>
      <c r="G25" s="22">
        <v>32</v>
      </c>
      <c r="H25" s="57">
        <f>SUM(D25:D27)</f>
        <v>4</v>
      </c>
      <c r="I25" s="24" t="s">
        <v>149</v>
      </c>
      <c r="J25" s="36">
        <v>4</v>
      </c>
      <c r="K25" s="22">
        <v>29.8</v>
      </c>
      <c r="L25" s="21">
        <v>3820</v>
      </c>
      <c r="M25" s="22">
        <v>18</v>
      </c>
      <c r="N25" s="57">
        <f>SUM(J25:J27)</f>
        <v>7</v>
      </c>
      <c r="O25" s="24" t="s">
        <v>116</v>
      </c>
      <c r="P25" s="36">
        <v>4</v>
      </c>
      <c r="Q25" s="22">
        <v>31.5</v>
      </c>
      <c r="R25" s="21">
        <v>3760</v>
      </c>
      <c r="S25" s="22">
        <v>12</v>
      </c>
      <c r="T25" s="57">
        <f>SUM(P25:P27)</f>
        <v>7</v>
      </c>
      <c r="U25" s="70">
        <f>SUM(H25,N25,T25)</f>
        <v>18</v>
      </c>
      <c r="V25" s="46" t="s">
        <v>68</v>
      </c>
      <c r="W25" s="70">
        <f t="shared" ref="W25" si="6">SUM(U25)-33</f>
        <v>-15</v>
      </c>
    </row>
    <row r="26" spans="1:23" s="17" customFormat="1" ht="11.25" customHeight="1" x14ac:dyDescent="0.2">
      <c r="A26" s="71"/>
      <c r="B26" s="19">
        <v>23</v>
      </c>
      <c r="C26" s="20" t="s">
        <v>103</v>
      </c>
      <c r="D26" s="36">
        <v>1</v>
      </c>
      <c r="E26" s="22">
        <v>39.299999999999997</v>
      </c>
      <c r="F26" s="21">
        <v>1300</v>
      </c>
      <c r="G26" s="22">
        <v>24</v>
      </c>
      <c r="H26" s="57"/>
      <c r="I26" s="24" t="s">
        <v>146</v>
      </c>
      <c r="J26" s="36">
        <v>0</v>
      </c>
      <c r="K26" s="22"/>
      <c r="L26" s="21">
        <v>0</v>
      </c>
      <c r="M26" s="22">
        <v>32</v>
      </c>
      <c r="N26" s="57"/>
      <c r="O26" s="24" t="s">
        <v>87</v>
      </c>
      <c r="P26" s="36">
        <v>0</v>
      </c>
      <c r="Q26" s="22"/>
      <c r="R26" s="21">
        <v>0</v>
      </c>
      <c r="S26" s="22">
        <v>32</v>
      </c>
      <c r="T26" s="57"/>
      <c r="U26" s="70"/>
      <c r="V26" s="47"/>
      <c r="W26" s="70"/>
    </row>
    <row r="27" spans="1:23" s="17" customFormat="1" ht="11.25" customHeight="1" x14ac:dyDescent="0.2">
      <c r="A27" s="71"/>
      <c r="B27" s="19">
        <v>24</v>
      </c>
      <c r="C27" s="20" t="s">
        <v>101</v>
      </c>
      <c r="D27" s="36">
        <v>3</v>
      </c>
      <c r="E27" s="22">
        <v>32.5</v>
      </c>
      <c r="F27" s="21">
        <v>2880</v>
      </c>
      <c r="G27" s="22">
        <v>20</v>
      </c>
      <c r="H27" s="57"/>
      <c r="I27" s="24" t="s">
        <v>81</v>
      </c>
      <c r="J27" s="36">
        <v>3</v>
      </c>
      <c r="K27" s="22">
        <v>34.4</v>
      </c>
      <c r="L27" s="21">
        <v>3090</v>
      </c>
      <c r="M27" s="22">
        <v>20</v>
      </c>
      <c r="N27" s="57"/>
      <c r="O27" s="24" t="s">
        <v>119</v>
      </c>
      <c r="P27" s="36">
        <v>3</v>
      </c>
      <c r="Q27" s="22">
        <v>32.6</v>
      </c>
      <c r="R27" s="21">
        <v>3090</v>
      </c>
      <c r="S27" s="22">
        <v>16</v>
      </c>
      <c r="T27" s="57"/>
      <c r="U27" s="70"/>
      <c r="V27" s="34" t="s">
        <v>69</v>
      </c>
      <c r="W27" s="70"/>
    </row>
    <row r="28" spans="1:23" s="17" customFormat="1" ht="11.25" customHeight="1" x14ac:dyDescent="0.2">
      <c r="A28" s="69">
        <v>9</v>
      </c>
      <c r="B28" s="12">
        <v>25</v>
      </c>
      <c r="C28" s="13" t="s">
        <v>35</v>
      </c>
      <c r="D28" s="35">
        <v>6</v>
      </c>
      <c r="E28" s="15">
        <v>34.200000000000003</v>
      </c>
      <c r="F28" s="14">
        <v>6420</v>
      </c>
      <c r="G28" s="15">
        <v>6</v>
      </c>
      <c r="H28" s="58">
        <f>SUM(D28:D30)</f>
        <v>19</v>
      </c>
      <c r="I28" s="16" t="s">
        <v>140</v>
      </c>
      <c r="J28" s="35">
        <v>13</v>
      </c>
      <c r="K28" s="15">
        <v>39.299999999999997</v>
      </c>
      <c r="L28" s="14">
        <v>14020</v>
      </c>
      <c r="M28" s="15">
        <v>1</v>
      </c>
      <c r="N28" s="58">
        <f>SUM(J28:J30)</f>
        <v>17</v>
      </c>
      <c r="O28" s="16" t="s">
        <v>123</v>
      </c>
      <c r="P28" s="35">
        <v>1</v>
      </c>
      <c r="Q28" s="15">
        <v>41.6</v>
      </c>
      <c r="R28" s="14">
        <v>1360</v>
      </c>
      <c r="S28" s="15">
        <v>26</v>
      </c>
      <c r="T28" s="58">
        <f>SUM(P28:P30)</f>
        <v>15</v>
      </c>
      <c r="U28" s="51">
        <f>SUM(H28,N28,T28)</f>
        <v>51</v>
      </c>
      <c r="V28" s="44" t="s">
        <v>70</v>
      </c>
      <c r="W28" s="51">
        <f t="shared" ref="W28" si="7">SUM(U28)-33</f>
        <v>18</v>
      </c>
    </row>
    <row r="29" spans="1:23" s="17" customFormat="1" ht="11.25" customHeight="1" x14ac:dyDescent="0.2">
      <c r="A29" s="69"/>
      <c r="B29" s="12">
        <v>26</v>
      </c>
      <c r="C29" s="13" t="s">
        <v>137</v>
      </c>
      <c r="D29" s="35">
        <v>9</v>
      </c>
      <c r="E29" s="15">
        <v>34.200000000000003</v>
      </c>
      <c r="F29" s="14">
        <v>8790</v>
      </c>
      <c r="G29" s="15">
        <v>4</v>
      </c>
      <c r="H29" s="58"/>
      <c r="I29" s="16" t="s">
        <v>99</v>
      </c>
      <c r="J29" s="35">
        <v>3</v>
      </c>
      <c r="K29" s="15">
        <v>33.1</v>
      </c>
      <c r="L29" s="14">
        <v>3300</v>
      </c>
      <c r="M29" s="15">
        <v>19</v>
      </c>
      <c r="N29" s="58"/>
      <c r="O29" s="16" t="s">
        <v>79</v>
      </c>
      <c r="P29" s="35">
        <v>8</v>
      </c>
      <c r="Q29" s="15">
        <v>45.5</v>
      </c>
      <c r="R29" s="14">
        <v>8990</v>
      </c>
      <c r="S29" s="15">
        <v>4</v>
      </c>
      <c r="T29" s="58"/>
      <c r="U29" s="51"/>
      <c r="V29" s="45"/>
      <c r="W29" s="51"/>
    </row>
    <row r="30" spans="1:23" s="17" customFormat="1" ht="11.25" customHeight="1" x14ac:dyDescent="0.2">
      <c r="A30" s="69"/>
      <c r="B30" s="12">
        <v>27</v>
      </c>
      <c r="C30" s="13" t="s">
        <v>131</v>
      </c>
      <c r="D30" s="35">
        <v>4</v>
      </c>
      <c r="E30" s="15">
        <v>32.200000000000003</v>
      </c>
      <c r="F30" s="14">
        <v>4210</v>
      </c>
      <c r="G30" s="15">
        <v>14</v>
      </c>
      <c r="H30" s="58"/>
      <c r="I30" s="18" t="s">
        <v>92</v>
      </c>
      <c r="J30" s="35">
        <v>1</v>
      </c>
      <c r="K30" s="15">
        <v>33.5</v>
      </c>
      <c r="L30" s="14">
        <v>1120</v>
      </c>
      <c r="M30" s="15">
        <v>25</v>
      </c>
      <c r="N30" s="58"/>
      <c r="O30" s="16" t="s">
        <v>108</v>
      </c>
      <c r="P30" s="35">
        <v>6</v>
      </c>
      <c r="Q30" s="15">
        <v>34.5</v>
      </c>
      <c r="R30" s="14">
        <v>6150</v>
      </c>
      <c r="S30" s="15">
        <v>5</v>
      </c>
      <c r="T30" s="58"/>
      <c r="U30" s="51"/>
      <c r="V30" s="30" t="s">
        <v>51</v>
      </c>
      <c r="W30" s="51"/>
    </row>
    <row r="31" spans="1:23" s="17" customFormat="1" ht="11.25" customHeight="1" x14ac:dyDescent="0.2">
      <c r="A31" s="71">
        <v>10</v>
      </c>
      <c r="B31" s="19">
        <v>28</v>
      </c>
      <c r="C31" s="20" t="s">
        <v>136</v>
      </c>
      <c r="D31" s="36">
        <v>8</v>
      </c>
      <c r="E31" s="22">
        <v>45.1</v>
      </c>
      <c r="F31" s="21">
        <v>9020</v>
      </c>
      <c r="G31" s="22">
        <v>3</v>
      </c>
      <c r="H31" s="57">
        <f>SUM(D31:D32)</f>
        <v>12</v>
      </c>
      <c r="I31" s="24" t="s">
        <v>98</v>
      </c>
      <c r="J31" s="36">
        <v>6</v>
      </c>
      <c r="K31" s="22">
        <v>33.1</v>
      </c>
      <c r="L31" s="21">
        <v>6090</v>
      </c>
      <c r="M31" s="22">
        <v>8</v>
      </c>
      <c r="N31" s="57">
        <f>SUM(J31:J32)</f>
        <v>11</v>
      </c>
      <c r="O31" s="24" t="s">
        <v>91</v>
      </c>
      <c r="P31" s="36">
        <v>11</v>
      </c>
      <c r="Q31" s="22">
        <v>37.5</v>
      </c>
      <c r="R31" s="21">
        <v>11540</v>
      </c>
      <c r="S31" s="22">
        <v>1</v>
      </c>
      <c r="T31" s="57">
        <f>SUM(P31:P32)</f>
        <v>14</v>
      </c>
      <c r="U31" s="70">
        <f>SUM(H31,N31,T31)</f>
        <v>37</v>
      </c>
      <c r="V31" s="37" t="s">
        <v>52</v>
      </c>
      <c r="W31" s="70">
        <f>SUM(U31)-33</f>
        <v>4</v>
      </c>
    </row>
    <row r="32" spans="1:23" s="17" customFormat="1" ht="11.25" customHeight="1" x14ac:dyDescent="0.2">
      <c r="A32" s="71"/>
      <c r="B32" s="19">
        <v>29</v>
      </c>
      <c r="C32" s="20" t="s">
        <v>107</v>
      </c>
      <c r="D32" s="36">
        <v>4</v>
      </c>
      <c r="E32" s="22">
        <v>39.1</v>
      </c>
      <c r="F32" s="21">
        <v>4480</v>
      </c>
      <c r="G32" s="22">
        <v>13</v>
      </c>
      <c r="H32" s="57"/>
      <c r="I32" s="24" t="s">
        <v>90</v>
      </c>
      <c r="J32" s="36">
        <v>5</v>
      </c>
      <c r="K32" s="22">
        <v>41</v>
      </c>
      <c r="L32" s="21">
        <v>5900</v>
      </c>
      <c r="M32" s="22">
        <v>10</v>
      </c>
      <c r="N32" s="57"/>
      <c r="O32" s="24" t="s">
        <v>117</v>
      </c>
      <c r="P32" s="36">
        <v>3</v>
      </c>
      <c r="Q32" s="22">
        <v>30.3</v>
      </c>
      <c r="R32" s="21">
        <v>3030</v>
      </c>
      <c r="S32" s="22">
        <v>18</v>
      </c>
      <c r="T32" s="57"/>
      <c r="U32" s="70"/>
      <c r="V32" s="34" t="s">
        <v>53</v>
      </c>
      <c r="W32" s="70"/>
    </row>
    <row r="33" spans="1:23" s="17" customFormat="1" ht="11.25" customHeight="1" x14ac:dyDescent="0.2">
      <c r="A33" s="69">
        <v>11</v>
      </c>
      <c r="B33" s="12">
        <v>30</v>
      </c>
      <c r="C33" s="13" t="s">
        <v>127</v>
      </c>
      <c r="D33" s="35">
        <v>0</v>
      </c>
      <c r="E33" s="15"/>
      <c r="F33" s="14">
        <v>0</v>
      </c>
      <c r="G33" s="15">
        <v>32</v>
      </c>
      <c r="H33" s="58">
        <f>SUM(D33:D35)</f>
        <v>8</v>
      </c>
      <c r="I33" s="16" t="s">
        <v>144</v>
      </c>
      <c r="J33" s="35">
        <v>11</v>
      </c>
      <c r="K33" s="15">
        <v>43.1</v>
      </c>
      <c r="L33" s="14">
        <v>11810</v>
      </c>
      <c r="M33" s="15">
        <v>2</v>
      </c>
      <c r="N33" s="58">
        <f>SUM(J33:J35)</f>
        <v>15</v>
      </c>
      <c r="O33" s="16" t="s">
        <v>30</v>
      </c>
      <c r="P33" s="35">
        <v>3</v>
      </c>
      <c r="Q33" s="15">
        <v>26.8</v>
      </c>
      <c r="R33" s="14">
        <v>2700</v>
      </c>
      <c r="S33" s="15">
        <v>21</v>
      </c>
      <c r="T33" s="58">
        <f>SUM(P33:P35)</f>
        <v>5</v>
      </c>
      <c r="U33" s="51">
        <f>SUM(H33,N33,T33)</f>
        <v>28</v>
      </c>
      <c r="V33" s="44" t="s">
        <v>54</v>
      </c>
      <c r="W33" s="51">
        <f>SUM(U33)-33</f>
        <v>-5</v>
      </c>
    </row>
    <row r="34" spans="1:23" s="17" customFormat="1" ht="11.25" customHeight="1" x14ac:dyDescent="0.2">
      <c r="A34" s="69"/>
      <c r="B34" s="12">
        <v>31</v>
      </c>
      <c r="C34" s="13" t="s">
        <v>130</v>
      </c>
      <c r="D34" s="35">
        <v>5</v>
      </c>
      <c r="E34" s="15">
        <v>37.6</v>
      </c>
      <c r="F34" s="14">
        <v>5060</v>
      </c>
      <c r="G34" s="15">
        <v>9</v>
      </c>
      <c r="H34" s="58"/>
      <c r="I34" s="16" t="s">
        <v>145</v>
      </c>
      <c r="J34" s="35">
        <v>3</v>
      </c>
      <c r="K34" s="15">
        <v>30.2</v>
      </c>
      <c r="L34" s="14">
        <v>2820</v>
      </c>
      <c r="M34" s="15">
        <v>21</v>
      </c>
      <c r="N34" s="58"/>
      <c r="O34" s="16" t="s">
        <v>40</v>
      </c>
      <c r="P34" s="35">
        <v>2</v>
      </c>
      <c r="Q34" s="15">
        <v>35.5</v>
      </c>
      <c r="R34" s="14">
        <v>2090</v>
      </c>
      <c r="S34" s="15">
        <v>24</v>
      </c>
      <c r="T34" s="58"/>
      <c r="U34" s="51"/>
      <c r="V34" s="45"/>
      <c r="W34" s="51"/>
    </row>
    <row r="35" spans="1:23" s="17" customFormat="1" ht="11.25" customHeight="1" x14ac:dyDescent="0.2">
      <c r="A35" s="69"/>
      <c r="B35" s="12">
        <v>32</v>
      </c>
      <c r="C35" s="13" t="s">
        <v>126</v>
      </c>
      <c r="D35" s="35">
        <v>3</v>
      </c>
      <c r="E35" s="15">
        <v>34.5</v>
      </c>
      <c r="F35" s="14">
        <v>3120</v>
      </c>
      <c r="G35" s="15">
        <v>19</v>
      </c>
      <c r="H35" s="58"/>
      <c r="I35" s="18" t="s">
        <v>80</v>
      </c>
      <c r="J35" s="35">
        <v>1</v>
      </c>
      <c r="K35" s="15">
        <v>34.700000000000003</v>
      </c>
      <c r="L35" s="14">
        <v>1150</v>
      </c>
      <c r="M35" s="15">
        <v>24</v>
      </c>
      <c r="N35" s="58"/>
      <c r="O35" s="16" t="s">
        <v>110</v>
      </c>
      <c r="P35" s="35">
        <v>0</v>
      </c>
      <c r="Q35" s="15"/>
      <c r="R35" s="14">
        <v>0</v>
      </c>
      <c r="S35" s="15">
        <v>32</v>
      </c>
      <c r="T35" s="58"/>
      <c r="U35" s="51"/>
      <c r="V35" s="30" t="s">
        <v>55</v>
      </c>
      <c r="W35" s="51"/>
    </row>
    <row r="36" spans="1:23" s="26" customFormat="1" ht="10.199999999999999" x14ac:dyDescent="0.2">
      <c r="A36" s="73">
        <v>15</v>
      </c>
      <c r="B36" s="74"/>
      <c r="C36" s="52" t="s">
        <v>11</v>
      </c>
      <c r="D36" s="52"/>
      <c r="E36" s="52"/>
      <c r="F36" s="52"/>
      <c r="G36" s="52"/>
      <c r="H36" s="52"/>
      <c r="I36" s="52" t="s">
        <v>14</v>
      </c>
      <c r="J36" s="52"/>
      <c r="K36" s="52"/>
      <c r="L36" s="52"/>
      <c r="M36" s="52"/>
      <c r="N36" s="52"/>
      <c r="O36" s="52" t="s">
        <v>13</v>
      </c>
      <c r="P36" s="52"/>
      <c r="Q36" s="52"/>
      <c r="R36" s="52"/>
      <c r="S36" s="52"/>
      <c r="T36" s="52"/>
      <c r="U36" s="48">
        <f>SUM(C38,I38,O38)</f>
        <v>360</v>
      </c>
      <c r="V36" s="42" t="s">
        <v>20</v>
      </c>
      <c r="W36" s="25" t="s">
        <v>21</v>
      </c>
    </row>
    <row r="37" spans="1:23" s="26" customFormat="1" ht="10.199999999999999" x14ac:dyDescent="0.2">
      <c r="A37" s="75" t="s">
        <v>24</v>
      </c>
      <c r="B37" s="76"/>
      <c r="C37" s="52" t="s">
        <v>12</v>
      </c>
      <c r="D37" s="52"/>
      <c r="E37" s="52"/>
      <c r="F37" s="52"/>
      <c r="G37" s="52"/>
      <c r="H37" s="52"/>
      <c r="I37" s="52" t="s">
        <v>12</v>
      </c>
      <c r="J37" s="52"/>
      <c r="K37" s="52"/>
      <c r="L37" s="52"/>
      <c r="M37" s="52"/>
      <c r="N37" s="52"/>
      <c r="O37" s="52" t="s">
        <v>12</v>
      </c>
      <c r="P37" s="52"/>
      <c r="Q37" s="52"/>
      <c r="R37" s="52"/>
      <c r="S37" s="52"/>
      <c r="T37" s="52"/>
      <c r="U37" s="49"/>
      <c r="V37" s="43"/>
      <c r="W37" s="27" t="s">
        <v>22</v>
      </c>
    </row>
    <row r="38" spans="1:23" s="26" customFormat="1" ht="10.199999999999999" x14ac:dyDescent="0.2">
      <c r="A38" s="75" t="s">
        <v>25</v>
      </c>
      <c r="B38" s="76"/>
      <c r="C38" s="56">
        <f>SUM(H4:H35)</f>
        <v>120</v>
      </c>
      <c r="D38" s="56"/>
      <c r="E38" s="56"/>
      <c r="F38" s="56"/>
      <c r="G38" s="56"/>
      <c r="H38" s="56"/>
      <c r="I38" s="56">
        <f>SUM(N4:N35)</f>
        <v>128</v>
      </c>
      <c r="J38" s="56"/>
      <c r="K38" s="56"/>
      <c r="L38" s="56"/>
      <c r="M38" s="56"/>
      <c r="N38" s="56"/>
      <c r="O38" s="56">
        <f>SUM(T4:T35)</f>
        <v>112</v>
      </c>
      <c r="P38" s="56"/>
      <c r="Q38" s="56"/>
      <c r="R38" s="56"/>
      <c r="S38" s="56"/>
      <c r="T38" s="56"/>
      <c r="U38" s="50"/>
      <c r="V38" s="27" t="s">
        <v>15</v>
      </c>
      <c r="W38" s="28" t="s">
        <v>23</v>
      </c>
    </row>
    <row r="39" spans="1:23" s="17" customFormat="1" ht="10.199999999999999" x14ac:dyDescent="0.2">
      <c r="A39" s="75">
        <v>2024</v>
      </c>
      <c r="B39" s="76"/>
      <c r="C39" s="53" t="s">
        <v>7</v>
      </c>
      <c r="D39" s="54"/>
      <c r="E39" s="54"/>
      <c r="F39" s="54"/>
      <c r="G39" s="55"/>
      <c r="H39" s="7">
        <f>SUM(H4:H35)/11</f>
        <v>10.909090909090908</v>
      </c>
      <c r="I39" s="53" t="s">
        <v>7</v>
      </c>
      <c r="J39" s="54"/>
      <c r="K39" s="54"/>
      <c r="L39" s="54"/>
      <c r="M39" s="55"/>
      <c r="N39" s="7">
        <f>SUM(N4:N35)/11</f>
        <v>11.636363636363637</v>
      </c>
      <c r="O39" s="53" t="s">
        <v>7</v>
      </c>
      <c r="P39" s="54"/>
      <c r="Q39" s="54"/>
      <c r="R39" s="54"/>
      <c r="S39" s="55"/>
      <c r="T39" s="7">
        <f>SUM(T4:T32)/11</f>
        <v>9.7272727272727266</v>
      </c>
      <c r="U39" s="7">
        <f>SUM(U4:U35)/11</f>
        <v>32.727272727272727</v>
      </c>
      <c r="V39" s="28" t="s">
        <v>16</v>
      </c>
      <c r="W39" s="29">
        <f>SUM(W4:W35)</f>
        <v>-3</v>
      </c>
    </row>
    <row r="40" spans="1:23" ht="10.199999999999999" x14ac:dyDescent="0.2">
      <c r="A40" s="72" t="s">
        <v>72</v>
      </c>
      <c r="B40" s="72"/>
      <c r="C40" s="41" t="s">
        <v>57</v>
      </c>
      <c r="D40" s="41"/>
      <c r="E40" s="41"/>
      <c r="F40" s="41"/>
      <c r="G40" s="41"/>
      <c r="H40" s="38">
        <f>SUM(C38)/32</f>
        <v>3.75</v>
      </c>
      <c r="I40" s="41" t="s">
        <v>57</v>
      </c>
      <c r="J40" s="41"/>
      <c r="K40" s="41"/>
      <c r="L40" s="41"/>
      <c r="M40" s="41"/>
      <c r="N40" s="38">
        <f>SUM(I38)/32</f>
        <v>4</v>
      </c>
      <c r="O40" s="41" t="s">
        <v>57</v>
      </c>
      <c r="P40" s="41"/>
      <c r="Q40" s="41"/>
      <c r="R40" s="41"/>
      <c r="S40" s="41"/>
      <c r="T40" s="38">
        <f>SUM(O38)/32</f>
        <v>3.5</v>
      </c>
      <c r="U40" s="39">
        <f>SUM(U36)/92</f>
        <v>3.9130434782608696</v>
      </c>
    </row>
    <row r="42" spans="1:23" ht="15.6" x14ac:dyDescent="0.2">
      <c r="A42" s="59" t="s">
        <v>150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</row>
    <row r="43" spans="1:23" ht="10.199999999999999" x14ac:dyDescent="0.2">
      <c r="A43" s="62" t="s">
        <v>9</v>
      </c>
      <c r="B43" s="64" t="s">
        <v>10</v>
      </c>
      <c r="C43" s="60" t="s">
        <v>43</v>
      </c>
      <c r="D43" s="60"/>
      <c r="E43" s="60"/>
      <c r="F43" s="60"/>
      <c r="G43" s="60"/>
      <c r="H43" s="61"/>
      <c r="I43" s="64" t="s">
        <v>44</v>
      </c>
      <c r="J43" s="64"/>
      <c r="K43" s="64"/>
      <c r="L43" s="64"/>
      <c r="M43" s="64"/>
      <c r="N43" s="64"/>
      <c r="O43" s="64" t="s">
        <v>45</v>
      </c>
      <c r="P43" s="64"/>
      <c r="Q43" s="64"/>
      <c r="R43" s="64"/>
      <c r="S43" s="64"/>
      <c r="T43" s="64"/>
      <c r="U43" s="8" t="s">
        <v>1</v>
      </c>
      <c r="V43" s="64" t="s">
        <v>8</v>
      </c>
      <c r="W43" s="9" t="s">
        <v>18</v>
      </c>
    </row>
    <row r="44" spans="1:23" ht="10.199999999999999" x14ac:dyDescent="0.2">
      <c r="A44" s="63"/>
      <c r="B44" s="64"/>
      <c r="C44" s="10" t="s">
        <v>17</v>
      </c>
      <c r="D44" s="8" t="s">
        <v>3</v>
      </c>
      <c r="E44" s="8" t="s">
        <v>4</v>
      </c>
      <c r="F44" s="8" t="s">
        <v>5</v>
      </c>
      <c r="G44" s="8" t="s">
        <v>6</v>
      </c>
      <c r="H44" s="8" t="s">
        <v>2</v>
      </c>
      <c r="I44" s="8" t="s">
        <v>17</v>
      </c>
      <c r="J44" s="8" t="s">
        <v>3</v>
      </c>
      <c r="K44" s="8" t="s">
        <v>4</v>
      </c>
      <c r="L44" s="8" t="s">
        <v>5</v>
      </c>
      <c r="M44" s="8" t="s">
        <v>6</v>
      </c>
      <c r="N44" s="8" t="s">
        <v>2</v>
      </c>
      <c r="O44" s="8" t="s">
        <v>17</v>
      </c>
      <c r="P44" s="8" t="s">
        <v>3</v>
      </c>
      <c r="Q44" s="8" t="s">
        <v>4</v>
      </c>
      <c r="R44" s="8" t="s">
        <v>5</v>
      </c>
      <c r="S44" s="8" t="s">
        <v>6</v>
      </c>
      <c r="T44" s="8" t="s">
        <v>2</v>
      </c>
      <c r="U44" s="8" t="s">
        <v>0</v>
      </c>
      <c r="V44" s="64"/>
      <c r="W44" s="11" t="s">
        <v>19</v>
      </c>
    </row>
    <row r="45" spans="1:23" ht="10.199999999999999" x14ac:dyDescent="0.2">
      <c r="A45" s="65">
        <v>1</v>
      </c>
      <c r="B45" s="12">
        <v>1</v>
      </c>
      <c r="C45" s="13" t="s">
        <v>149</v>
      </c>
      <c r="D45" s="35">
        <v>4</v>
      </c>
      <c r="E45" s="15">
        <v>30.5</v>
      </c>
      <c r="F45" s="14">
        <v>3850</v>
      </c>
      <c r="G45" s="15">
        <v>9</v>
      </c>
      <c r="H45" s="58">
        <f>SUM(D45:D47)</f>
        <v>19</v>
      </c>
      <c r="I45" s="16" t="s">
        <v>128</v>
      </c>
      <c r="J45" s="35">
        <v>1</v>
      </c>
      <c r="K45" s="15">
        <v>26.5</v>
      </c>
      <c r="L45" s="14">
        <v>910</v>
      </c>
      <c r="M45" s="15">
        <v>25</v>
      </c>
      <c r="N45" s="58">
        <f>SUM(J45:J47)</f>
        <v>3</v>
      </c>
      <c r="O45" s="16" t="s">
        <v>106</v>
      </c>
      <c r="P45" s="35">
        <v>4</v>
      </c>
      <c r="Q45" s="15">
        <v>30.2</v>
      </c>
      <c r="R45" s="14">
        <v>3820</v>
      </c>
      <c r="S45" s="15">
        <v>9</v>
      </c>
      <c r="T45" s="58">
        <f>SUM(P45:P47)</f>
        <v>13</v>
      </c>
      <c r="U45" s="51">
        <f>SUM(H45,N45,T45)</f>
        <v>35</v>
      </c>
      <c r="V45" s="44" t="s">
        <v>151</v>
      </c>
      <c r="W45" s="51">
        <f>SUM(U45)-27</f>
        <v>8</v>
      </c>
    </row>
    <row r="46" spans="1:23" ht="10.199999999999999" x14ac:dyDescent="0.2">
      <c r="A46" s="66"/>
      <c r="B46" s="12">
        <v>2</v>
      </c>
      <c r="C46" s="13" t="s">
        <v>140</v>
      </c>
      <c r="D46" s="35">
        <v>10</v>
      </c>
      <c r="E46" s="15">
        <v>40.200000000000003</v>
      </c>
      <c r="F46" s="14">
        <v>10480</v>
      </c>
      <c r="G46" s="15">
        <v>1</v>
      </c>
      <c r="H46" s="58"/>
      <c r="I46" s="16" t="s">
        <v>137</v>
      </c>
      <c r="J46" s="35">
        <v>1</v>
      </c>
      <c r="K46" s="15">
        <v>26.4</v>
      </c>
      <c r="L46" s="14">
        <v>910</v>
      </c>
      <c r="M46" s="15">
        <v>26</v>
      </c>
      <c r="N46" s="58"/>
      <c r="O46" s="18" t="s">
        <v>36</v>
      </c>
      <c r="P46" s="35">
        <v>6</v>
      </c>
      <c r="Q46" s="15">
        <v>35.5</v>
      </c>
      <c r="R46" s="14">
        <v>6420</v>
      </c>
      <c r="S46" s="15">
        <v>4</v>
      </c>
      <c r="T46" s="58"/>
      <c r="U46" s="51"/>
      <c r="V46" s="45"/>
      <c r="W46" s="51"/>
    </row>
    <row r="47" spans="1:23" ht="10.199999999999999" x14ac:dyDescent="0.2">
      <c r="A47" s="66"/>
      <c r="B47" s="12">
        <v>3</v>
      </c>
      <c r="C47" s="13" t="s">
        <v>109</v>
      </c>
      <c r="D47" s="35">
        <v>5</v>
      </c>
      <c r="E47" s="15">
        <v>28.5</v>
      </c>
      <c r="F47" s="14">
        <v>4640</v>
      </c>
      <c r="G47" s="15">
        <v>4</v>
      </c>
      <c r="H47" s="58"/>
      <c r="I47" s="16" t="s">
        <v>87</v>
      </c>
      <c r="J47" s="35">
        <v>1</v>
      </c>
      <c r="K47" s="15">
        <v>28.2</v>
      </c>
      <c r="L47" s="14">
        <v>970</v>
      </c>
      <c r="M47" s="15">
        <v>23</v>
      </c>
      <c r="N47" s="58"/>
      <c r="O47" s="18" t="s">
        <v>38</v>
      </c>
      <c r="P47" s="35">
        <v>3</v>
      </c>
      <c r="Q47" s="15">
        <v>32.200000000000003</v>
      </c>
      <c r="R47" s="14">
        <v>3030</v>
      </c>
      <c r="S47" s="15">
        <v>12</v>
      </c>
      <c r="T47" s="58"/>
      <c r="U47" s="51"/>
      <c r="V47" s="30" t="s">
        <v>152</v>
      </c>
      <c r="W47" s="51"/>
    </row>
    <row r="48" spans="1:23" ht="10.199999999999999" x14ac:dyDescent="0.2">
      <c r="A48" s="67">
        <v>2</v>
      </c>
      <c r="B48" s="19">
        <v>4</v>
      </c>
      <c r="C48" s="20" t="s">
        <v>29</v>
      </c>
      <c r="D48" s="36">
        <v>4</v>
      </c>
      <c r="E48" s="22">
        <v>29.2</v>
      </c>
      <c r="F48" s="21">
        <v>3760</v>
      </c>
      <c r="G48" s="22">
        <v>10</v>
      </c>
      <c r="H48" s="57">
        <f>SUM(D48:D50)</f>
        <v>9</v>
      </c>
      <c r="I48" s="23" t="s">
        <v>96</v>
      </c>
      <c r="J48" s="36">
        <v>5</v>
      </c>
      <c r="K48" s="22">
        <v>30.8</v>
      </c>
      <c r="L48" s="21">
        <v>4820</v>
      </c>
      <c r="M48" s="22">
        <v>12</v>
      </c>
      <c r="N48" s="57">
        <f>SUM(J48:J50)</f>
        <v>23</v>
      </c>
      <c r="O48" s="24" t="s">
        <v>92</v>
      </c>
      <c r="P48" s="36">
        <v>1</v>
      </c>
      <c r="Q48" s="22">
        <v>25.7</v>
      </c>
      <c r="R48" s="21">
        <v>880</v>
      </c>
      <c r="S48" s="22">
        <v>29</v>
      </c>
      <c r="T48" s="57">
        <f>SUM(P48:P50)</f>
        <v>5</v>
      </c>
      <c r="U48" s="70">
        <f>SUM(H48,N48,T48)</f>
        <v>37</v>
      </c>
      <c r="V48" s="46" t="s">
        <v>153</v>
      </c>
      <c r="W48" s="70">
        <f t="shared" ref="W48" si="8">SUM(U48)-27</f>
        <v>10</v>
      </c>
    </row>
    <row r="49" spans="1:23" ht="10.199999999999999" x14ac:dyDescent="0.2">
      <c r="A49" s="68"/>
      <c r="B49" s="19">
        <v>5</v>
      </c>
      <c r="C49" s="20" t="s">
        <v>113</v>
      </c>
      <c r="D49" s="36">
        <v>4</v>
      </c>
      <c r="E49" s="22">
        <v>27.2</v>
      </c>
      <c r="F49" s="21">
        <v>3670</v>
      </c>
      <c r="G49" s="22">
        <v>12</v>
      </c>
      <c r="H49" s="57"/>
      <c r="I49" s="24" t="s">
        <v>134</v>
      </c>
      <c r="J49" s="36">
        <v>7</v>
      </c>
      <c r="K49" s="22">
        <v>32.1</v>
      </c>
      <c r="L49" s="21">
        <v>6940</v>
      </c>
      <c r="M49" s="22">
        <v>5</v>
      </c>
      <c r="N49" s="57"/>
      <c r="O49" s="24" t="s">
        <v>101</v>
      </c>
      <c r="P49" s="36">
        <v>3</v>
      </c>
      <c r="Q49" s="22">
        <v>28.2</v>
      </c>
      <c r="R49" s="21">
        <v>2850</v>
      </c>
      <c r="S49" s="22">
        <v>16</v>
      </c>
      <c r="T49" s="57"/>
      <c r="U49" s="70"/>
      <c r="V49" s="47"/>
      <c r="W49" s="70"/>
    </row>
    <row r="50" spans="1:23" ht="10.199999999999999" x14ac:dyDescent="0.2">
      <c r="A50" s="68"/>
      <c r="B50" s="19">
        <v>6</v>
      </c>
      <c r="C50" s="20" t="s">
        <v>108</v>
      </c>
      <c r="D50" s="36">
        <v>1</v>
      </c>
      <c r="E50" s="22">
        <v>28.5</v>
      </c>
      <c r="F50" s="21">
        <v>970</v>
      </c>
      <c r="G50" s="22">
        <v>25</v>
      </c>
      <c r="H50" s="57"/>
      <c r="I50" s="24" t="s">
        <v>91</v>
      </c>
      <c r="J50" s="36">
        <v>11</v>
      </c>
      <c r="K50" s="22">
        <v>32.5</v>
      </c>
      <c r="L50" s="21">
        <v>10520</v>
      </c>
      <c r="M50" s="22">
        <v>1</v>
      </c>
      <c r="N50" s="57"/>
      <c r="O50" s="24" t="s">
        <v>100</v>
      </c>
      <c r="P50" s="36">
        <v>1</v>
      </c>
      <c r="Q50" s="22">
        <v>27.3</v>
      </c>
      <c r="R50" s="21">
        <v>940</v>
      </c>
      <c r="S50" s="22">
        <v>27</v>
      </c>
      <c r="T50" s="57"/>
      <c r="U50" s="70"/>
      <c r="V50" s="31" t="s">
        <v>154</v>
      </c>
      <c r="W50" s="70"/>
    </row>
    <row r="51" spans="1:23" ht="10.199999999999999" x14ac:dyDescent="0.2">
      <c r="A51" s="69">
        <v>3</v>
      </c>
      <c r="B51" s="12">
        <v>7</v>
      </c>
      <c r="C51" s="13" t="s">
        <v>145</v>
      </c>
      <c r="D51" s="35">
        <v>5</v>
      </c>
      <c r="E51" s="15">
        <v>33.299999999999997</v>
      </c>
      <c r="F51" s="14">
        <v>4700</v>
      </c>
      <c r="G51" s="15">
        <v>3</v>
      </c>
      <c r="H51" s="58">
        <f>SUM(D51:D53)</f>
        <v>7</v>
      </c>
      <c r="I51" s="16" t="s">
        <v>39</v>
      </c>
      <c r="J51" s="35">
        <v>9</v>
      </c>
      <c r="K51" s="15">
        <v>30.2</v>
      </c>
      <c r="L51" s="14">
        <v>8460</v>
      </c>
      <c r="M51" s="15">
        <v>2</v>
      </c>
      <c r="N51" s="58">
        <f>SUM(J51:J53)</f>
        <v>19</v>
      </c>
      <c r="O51" s="16" t="s">
        <v>89</v>
      </c>
      <c r="P51" s="35">
        <v>2</v>
      </c>
      <c r="Q51" s="15">
        <v>37</v>
      </c>
      <c r="R51" s="14">
        <v>2360</v>
      </c>
      <c r="S51" s="15">
        <v>17</v>
      </c>
      <c r="T51" s="58">
        <f>SUM(P51:P53)</f>
        <v>5</v>
      </c>
      <c r="U51" s="51">
        <f>SUM(H51,N51,T51)</f>
        <v>31</v>
      </c>
      <c r="V51" s="44" t="s">
        <v>155</v>
      </c>
      <c r="W51" s="51">
        <f t="shared" ref="W51" si="9">SUM(U51)-27</f>
        <v>4</v>
      </c>
    </row>
    <row r="52" spans="1:23" ht="10.199999999999999" x14ac:dyDescent="0.2">
      <c r="A52" s="69"/>
      <c r="B52" s="12">
        <v>8</v>
      </c>
      <c r="C52" s="13" t="s">
        <v>112</v>
      </c>
      <c r="D52" s="35">
        <v>2</v>
      </c>
      <c r="E52" s="15">
        <v>27</v>
      </c>
      <c r="F52" s="14">
        <v>1820</v>
      </c>
      <c r="G52" s="15">
        <v>23</v>
      </c>
      <c r="H52" s="58"/>
      <c r="I52" s="16" t="s">
        <v>135</v>
      </c>
      <c r="J52" s="35">
        <v>8</v>
      </c>
      <c r="K52" s="15">
        <v>30.1</v>
      </c>
      <c r="L52" s="14">
        <v>7400</v>
      </c>
      <c r="M52" s="15">
        <v>3</v>
      </c>
      <c r="N52" s="58"/>
      <c r="O52" s="16" t="s">
        <v>58</v>
      </c>
      <c r="P52" s="35">
        <v>1</v>
      </c>
      <c r="Q52" s="15">
        <v>27.1</v>
      </c>
      <c r="R52" s="14">
        <v>940</v>
      </c>
      <c r="S52" s="15">
        <v>28</v>
      </c>
      <c r="T52" s="58"/>
      <c r="U52" s="51"/>
      <c r="V52" s="45"/>
      <c r="W52" s="51"/>
    </row>
    <row r="53" spans="1:23" ht="10.199999999999999" x14ac:dyDescent="0.2">
      <c r="A53" s="69"/>
      <c r="B53" s="12">
        <v>9</v>
      </c>
      <c r="C53" s="13" t="s">
        <v>115</v>
      </c>
      <c r="D53" s="35">
        <v>0</v>
      </c>
      <c r="E53" s="15"/>
      <c r="F53" s="14">
        <v>0</v>
      </c>
      <c r="G53" s="15">
        <v>32</v>
      </c>
      <c r="H53" s="58"/>
      <c r="I53" s="16" t="s">
        <v>129</v>
      </c>
      <c r="J53" s="35">
        <v>2</v>
      </c>
      <c r="K53" s="15">
        <v>29.1</v>
      </c>
      <c r="L53" s="14">
        <v>1970</v>
      </c>
      <c r="M53" s="15">
        <v>16</v>
      </c>
      <c r="N53" s="58"/>
      <c r="O53" s="18" t="s">
        <v>81</v>
      </c>
      <c r="P53" s="35">
        <v>2</v>
      </c>
      <c r="Q53" s="15">
        <v>28.2</v>
      </c>
      <c r="R53" s="14">
        <v>1880</v>
      </c>
      <c r="S53" s="15">
        <v>22</v>
      </c>
      <c r="T53" s="58"/>
      <c r="U53" s="51"/>
      <c r="V53" s="32" t="s">
        <v>156</v>
      </c>
      <c r="W53" s="51"/>
    </row>
    <row r="54" spans="1:23" ht="10.199999999999999" x14ac:dyDescent="0.2">
      <c r="A54" s="71">
        <v>4</v>
      </c>
      <c r="B54" s="19">
        <v>10</v>
      </c>
      <c r="C54" s="20" t="s">
        <v>73</v>
      </c>
      <c r="D54" s="36"/>
      <c r="E54" s="22"/>
      <c r="F54" s="21"/>
      <c r="G54" s="22"/>
      <c r="H54" s="57">
        <f>SUM(D54:D56)</f>
        <v>0</v>
      </c>
      <c r="I54" s="23" t="s">
        <v>138</v>
      </c>
      <c r="J54" s="36">
        <v>0</v>
      </c>
      <c r="K54" s="22"/>
      <c r="L54" s="21">
        <v>0</v>
      </c>
      <c r="M54" s="22">
        <v>32</v>
      </c>
      <c r="N54" s="57">
        <f>SUM(J54:J56)</f>
        <v>2</v>
      </c>
      <c r="O54" s="24" t="s">
        <v>95</v>
      </c>
      <c r="P54" s="36">
        <v>1</v>
      </c>
      <c r="Q54" s="22">
        <v>28.9</v>
      </c>
      <c r="R54" s="21">
        <v>970</v>
      </c>
      <c r="S54" s="22">
        <v>24</v>
      </c>
      <c r="T54" s="57">
        <f>SUM(P54:P56)</f>
        <v>4</v>
      </c>
      <c r="U54" s="70">
        <f>SUM(H54,N54,T54)</f>
        <v>6</v>
      </c>
      <c r="V54" s="46" t="s">
        <v>157</v>
      </c>
      <c r="W54" s="70">
        <f t="shared" ref="W54" si="10">SUM(U54)-27</f>
        <v>-21</v>
      </c>
    </row>
    <row r="55" spans="1:23" ht="10.199999999999999" x14ac:dyDescent="0.2">
      <c r="A55" s="71"/>
      <c r="B55" s="19">
        <v>11</v>
      </c>
      <c r="C55" s="20" t="s">
        <v>146</v>
      </c>
      <c r="D55" s="36">
        <v>0</v>
      </c>
      <c r="E55" s="22"/>
      <c r="F55" s="21">
        <v>0</v>
      </c>
      <c r="G55" s="22">
        <v>32</v>
      </c>
      <c r="H55" s="57"/>
      <c r="I55" s="24" t="s">
        <v>133</v>
      </c>
      <c r="J55" s="36">
        <v>2</v>
      </c>
      <c r="K55" s="22">
        <v>27.7</v>
      </c>
      <c r="L55" s="21">
        <v>1880</v>
      </c>
      <c r="M55" s="22">
        <v>19</v>
      </c>
      <c r="N55" s="57"/>
      <c r="O55" s="24" t="s">
        <v>90</v>
      </c>
      <c r="P55" s="36">
        <v>2</v>
      </c>
      <c r="Q55" s="22">
        <v>27</v>
      </c>
      <c r="R55" s="21">
        <v>1820</v>
      </c>
      <c r="S55" s="22">
        <v>23</v>
      </c>
      <c r="T55" s="57"/>
      <c r="U55" s="70"/>
      <c r="V55" s="47"/>
      <c r="W55" s="70"/>
    </row>
    <row r="56" spans="1:23" ht="10.199999999999999" x14ac:dyDescent="0.2">
      <c r="A56" s="71"/>
      <c r="B56" s="19">
        <v>12</v>
      </c>
      <c r="C56" s="20" t="s">
        <v>27</v>
      </c>
      <c r="D56" s="36">
        <v>0</v>
      </c>
      <c r="E56" s="22"/>
      <c r="F56" s="21">
        <v>0</v>
      </c>
      <c r="G56" s="22">
        <v>32</v>
      </c>
      <c r="H56" s="57"/>
      <c r="I56" s="24" t="s">
        <v>132</v>
      </c>
      <c r="J56" s="36">
        <v>0</v>
      </c>
      <c r="K56" s="22"/>
      <c r="L56" s="21">
        <v>0</v>
      </c>
      <c r="M56" s="22">
        <v>32</v>
      </c>
      <c r="N56" s="57"/>
      <c r="O56" s="24" t="s">
        <v>35</v>
      </c>
      <c r="P56" s="36">
        <v>1</v>
      </c>
      <c r="Q56" s="22">
        <v>28.5</v>
      </c>
      <c r="R56" s="21">
        <v>970</v>
      </c>
      <c r="S56" s="22">
        <v>25</v>
      </c>
      <c r="T56" s="57"/>
      <c r="U56" s="70"/>
      <c r="V56" s="31" t="s">
        <v>158</v>
      </c>
      <c r="W56" s="70"/>
    </row>
    <row r="57" spans="1:23" ht="10.199999999999999" x14ac:dyDescent="0.2">
      <c r="A57" s="69">
        <v>5</v>
      </c>
      <c r="B57" s="12">
        <v>13</v>
      </c>
      <c r="C57" s="13" t="s">
        <v>42</v>
      </c>
      <c r="D57" s="35">
        <v>0</v>
      </c>
      <c r="E57" s="15"/>
      <c r="F57" s="14">
        <v>0</v>
      </c>
      <c r="G57" s="15">
        <v>32</v>
      </c>
      <c r="H57" s="58">
        <f>SUM(D57:D58)</f>
        <v>4</v>
      </c>
      <c r="I57" s="16" t="s">
        <v>131</v>
      </c>
      <c r="J57" s="35">
        <v>3</v>
      </c>
      <c r="K57" s="15">
        <v>31.2</v>
      </c>
      <c r="L57" s="14">
        <v>2880</v>
      </c>
      <c r="M57" s="15">
        <v>15</v>
      </c>
      <c r="N57" s="58">
        <f>SUM(J57:J58)</f>
        <v>5</v>
      </c>
      <c r="O57" s="16" t="s">
        <v>93</v>
      </c>
      <c r="P57" s="35">
        <v>3</v>
      </c>
      <c r="Q57" s="15">
        <v>32</v>
      </c>
      <c r="R57" s="14">
        <v>2910</v>
      </c>
      <c r="S57" s="15">
        <v>14</v>
      </c>
      <c r="T57" s="58">
        <f>SUM(P57:P58)</f>
        <v>5</v>
      </c>
      <c r="U57" s="51">
        <f>SUM(H57,N57,T57)</f>
        <v>14</v>
      </c>
      <c r="V57" s="40" t="s">
        <v>159</v>
      </c>
      <c r="W57" s="51">
        <f>SUM(U57)-27</f>
        <v>-13</v>
      </c>
    </row>
    <row r="58" spans="1:23" ht="10.199999999999999" x14ac:dyDescent="0.2">
      <c r="A58" s="69"/>
      <c r="B58" s="12">
        <v>14</v>
      </c>
      <c r="C58" s="13" t="s">
        <v>122</v>
      </c>
      <c r="D58" s="35">
        <v>4</v>
      </c>
      <c r="E58" s="15">
        <v>31.2</v>
      </c>
      <c r="F58" s="14">
        <v>4030</v>
      </c>
      <c r="G58" s="15">
        <v>7</v>
      </c>
      <c r="H58" s="58"/>
      <c r="I58" s="16" t="s">
        <v>126</v>
      </c>
      <c r="J58" s="35">
        <v>2</v>
      </c>
      <c r="K58" s="15">
        <v>28.8</v>
      </c>
      <c r="L58" s="14">
        <v>1910</v>
      </c>
      <c r="M58" s="15">
        <v>18</v>
      </c>
      <c r="N58" s="58"/>
      <c r="O58" s="18" t="s">
        <v>86</v>
      </c>
      <c r="P58" s="35">
        <v>2</v>
      </c>
      <c r="Q58" s="15">
        <v>32.299999999999997</v>
      </c>
      <c r="R58" s="14">
        <v>2060</v>
      </c>
      <c r="S58" s="15">
        <v>18</v>
      </c>
      <c r="T58" s="58"/>
      <c r="U58" s="51"/>
      <c r="V58" s="32" t="s">
        <v>160</v>
      </c>
      <c r="W58" s="51"/>
    </row>
    <row r="59" spans="1:23" ht="10.199999999999999" x14ac:dyDescent="0.2">
      <c r="A59" s="71">
        <v>6</v>
      </c>
      <c r="B59" s="19">
        <v>15</v>
      </c>
      <c r="C59" s="20" t="s">
        <v>111</v>
      </c>
      <c r="D59" s="36">
        <v>5</v>
      </c>
      <c r="E59" s="22">
        <v>35.1</v>
      </c>
      <c r="F59" s="21">
        <v>4970</v>
      </c>
      <c r="G59" s="22">
        <v>2</v>
      </c>
      <c r="H59" s="57">
        <f>SUM(D59:D61)</f>
        <v>10</v>
      </c>
      <c r="I59" s="24" t="s">
        <v>127</v>
      </c>
      <c r="J59" s="36">
        <v>4</v>
      </c>
      <c r="K59" s="22">
        <v>26.2</v>
      </c>
      <c r="L59" s="21">
        <v>3550</v>
      </c>
      <c r="M59" s="22">
        <v>14</v>
      </c>
      <c r="N59" s="57">
        <f>SUM(J59:J61)</f>
        <v>5</v>
      </c>
      <c r="O59" s="24" t="s">
        <v>104</v>
      </c>
      <c r="P59" s="36">
        <v>0</v>
      </c>
      <c r="Q59" s="22"/>
      <c r="R59" s="21">
        <v>0</v>
      </c>
      <c r="S59" s="22">
        <v>32</v>
      </c>
      <c r="T59" s="57">
        <f>SUM(P59:P61)</f>
        <v>9</v>
      </c>
      <c r="U59" s="70">
        <f>SUM(H59,N59,T59)</f>
        <v>24</v>
      </c>
      <c r="V59" s="46" t="s">
        <v>161</v>
      </c>
      <c r="W59" s="70">
        <f>SUM(U59)-27</f>
        <v>-3</v>
      </c>
    </row>
    <row r="60" spans="1:23" ht="10.199999999999999" x14ac:dyDescent="0.2">
      <c r="A60" s="71"/>
      <c r="B60" s="19">
        <v>16</v>
      </c>
      <c r="C60" s="20" t="s">
        <v>121</v>
      </c>
      <c r="D60" s="36">
        <v>3</v>
      </c>
      <c r="E60" s="22">
        <v>28.7</v>
      </c>
      <c r="F60" s="21">
        <v>2880</v>
      </c>
      <c r="G60" s="22">
        <v>16</v>
      </c>
      <c r="H60" s="57"/>
      <c r="I60" s="24" t="s">
        <v>125</v>
      </c>
      <c r="J60" s="36">
        <v>1</v>
      </c>
      <c r="K60" s="22">
        <v>25.4</v>
      </c>
      <c r="L60" s="21">
        <v>880</v>
      </c>
      <c r="M60" s="22">
        <v>27</v>
      </c>
      <c r="N60" s="57"/>
      <c r="O60" s="24" t="s">
        <v>103</v>
      </c>
      <c r="P60" s="36">
        <v>0</v>
      </c>
      <c r="Q60" s="22"/>
      <c r="R60" s="21">
        <v>0</v>
      </c>
      <c r="S60" s="22">
        <v>32</v>
      </c>
      <c r="T60" s="57"/>
      <c r="U60" s="70"/>
      <c r="V60" s="47"/>
      <c r="W60" s="70"/>
    </row>
    <row r="61" spans="1:23" ht="10.199999999999999" x14ac:dyDescent="0.2">
      <c r="A61" s="71"/>
      <c r="B61" s="19">
        <v>17</v>
      </c>
      <c r="C61" s="20" t="s">
        <v>120</v>
      </c>
      <c r="D61" s="36">
        <v>2</v>
      </c>
      <c r="E61" s="22">
        <v>35.1</v>
      </c>
      <c r="F61" s="21">
        <v>2120</v>
      </c>
      <c r="G61" s="22">
        <v>19</v>
      </c>
      <c r="H61" s="57"/>
      <c r="I61" s="24" t="s">
        <v>85</v>
      </c>
      <c r="J61" s="36">
        <v>0</v>
      </c>
      <c r="K61" s="22"/>
      <c r="L61" s="21">
        <v>0</v>
      </c>
      <c r="M61" s="22">
        <v>32</v>
      </c>
      <c r="N61" s="57"/>
      <c r="O61" s="24" t="s">
        <v>107</v>
      </c>
      <c r="P61" s="36">
        <v>9</v>
      </c>
      <c r="Q61" s="22">
        <v>30.2</v>
      </c>
      <c r="R61" s="21">
        <v>8700</v>
      </c>
      <c r="S61" s="22">
        <v>2</v>
      </c>
      <c r="T61" s="57"/>
      <c r="U61" s="70"/>
      <c r="V61" s="34" t="s">
        <v>162</v>
      </c>
      <c r="W61" s="70"/>
    </row>
    <row r="62" spans="1:23" ht="10.199999999999999" x14ac:dyDescent="0.2">
      <c r="A62" s="69">
        <v>7</v>
      </c>
      <c r="B62" s="12">
        <v>18</v>
      </c>
      <c r="C62" s="13" t="s">
        <v>123</v>
      </c>
      <c r="D62" s="35">
        <v>0</v>
      </c>
      <c r="E62" s="15"/>
      <c r="F62" s="14">
        <v>0</v>
      </c>
      <c r="G62" s="15">
        <v>32</v>
      </c>
      <c r="H62" s="58">
        <f>SUM(D62:D64)</f>
        <v>4</v>
      </c>
      <c r="I62" s="16" t="s">
        <v>77</v>
      </c>
      <c r="J62" s="35">
        <v>1</v>
      </c>
      <c r="K62" s="15">
        <v>29.3</v>
      </c>
      <c r="L62" s="14">
        <v>1000</v>
      </c>
      <c r="M62" s="15">
        <v>22</v>
      </c>
      <c r="N62" s="58">
        <f>SUM(J62:J64)</f>
        <v>3</v>
      </c>
      <c r="O62" s="16" t="s">
        <v>80</v>
      </c>
      <c r="P62" s="35">
        <v>0</v>
      </c>
      <c r="Q62" s="15"/>
      <c r="R62" s="14">
        <v>0</v>
      </c>
      <c r="S62" s="15">
        <v>32</v>
      </c>
      <c r="T62" s="58">
        <f>SUM(P62:P64)</f>
        <v>8</v>
      </c>
      <c r="U62" s="51">
        <f>SUM(H62,N62,T62)</f>
        <v>15</v>
      </c>
      <c r="V62" s="44" t="s">
        <v>163</v>
      </c>
      <c r="W62" s="51">
        <f t="shared" ref="W62" si="11">SUM(U62)-27</f>
        <v>-12</v>
      </c>
    </row>
    <row r="63" spans="1:23" ht="10.199999999999999" x14ac:dyDescent="0.2">
      <c r="A63" s="69"/>
      <c r="B63" s="12">
        <v>19</v>
      </c>
      <c r="C63" s="13" t="s">
        <v>114</v>
      </c>
      <c r="D63" s="35">
        <v>3</v>
      </c>
      <c r="E63" s="15">
        <v>29.1</v>
      </c>
      <c r="F63" s="14">
        <v>2940</v>
      </c>
      <c r="G63" s="15">
        <v>14</v>
      </c>
      <c r="H63" s="58"/>
      <c r="I63" s="16" t="s">
        <v>76</v>
      </c>
      <c r="J63" s="35">
        <v>2</v>
      </c>
      <c r="K63" s="15">
        <v>27.6</v>
      </c>
      <c r="L63" s="14">
        <v>1880</v>
      </c>
      <c r="M63" s="15">
        <v>20</v>
      </c>
      <c r="N63" s="58"/>
      <c r="O63" s="16" t="s">
        <v>37</v>
      </c>
      <c r="P63" s="35">
        <v>4</v>
      </c>
      <c r="Q63" s="15">
        <v>31.2</v>
      </c>
      <c r="R63" s="14">
        <v>4000</v>
      </c>
      <c r="S63" s="15">
        <v>7</v>
      </c>
      <c r="T63" s="58"/>
      <c r="U63" s="51"/>
      <c r="V63" s="45"/>
      <c r="W63" s="51"/>
    </row>
    <row r="64" spans="1:23" ht="10.199999999999999" x14ac:dyDescent="0.2">
      <c r="A64" s="69"/>
      <c r="B64" s="12">
        <v>20</v>
      </c>
      <c r="C64" s="13" t="s">
        <v>26</v>
      </c>
      <c r="D64" s="35">
        <v>1</v>
      </c>
      <c r="E64" s="15">
        <v>29.4</v>
      </c>
      <c r="F64" s="14">
        <v>1000</v>
      </c>
      <c r="G64" s="15">
        <v>24</v>
      </c>
      <c r="H64" s="58"/>
      <c r="I64" s="18" t="s">
        <v>33</v>
      </c>
      <c r="J64" s="35">
        <v>0</v>
      </c>
      <c r="K64" s="15"/>
      <c r="L64" s="14">
        <v>0</v>
      </c>
      <c r="M64" s="15">
        <v>32</v>
      </c>
      <c r="N64" s="58"/>
      <c r="O64" s="16" t="s">
        <v>34</v>
      </c>
      <c r="P64" s="35">
        <v>4</v>
      </c>
      <c r="Q64" s="15">
        <v>29.5</v>
      </c>
      <c r="R64" s="14">
        <v>3760</v>
      </c>
      <c r="S64" s="15">
        <v>10</v>
      </c>
      <c r="T64" s="58"/>
      <c r="U64" s="51"/>
      <c r="V64" s="30" t="s">
        <v>164</v>
      </c>
      <c r="W64" s="51"/>
    </row>
    <row r="65" spans="1:23" ht="10.199999999999999" x14ac:dyDescent="0.2">
      <c r="A65" s="71">
        <v>8</v>
      </c>
      <c r="B65" s="19">
        <v>21</v>
      </c>
      <c r="C65" s="20" t="s">
        <v>141</v>
      </c>
      <c r="D65" s="36">
        <v>4</v>
      </c>
      <c r="E65" s="22">
        <v>36.799999999999997</v>
      </c>
      <c r="F65" s="21">
        <v>4180</v>
      </c>
      <c r="G65" s="22">
        <v>5</v>
      </c>
      <c r="H65" s="57">
        <f>SUM(D65:D67)</f>
        <v>9</v>
      </c>
      <c r="I65" s="24" t="s">
        <v>75</v>
      </c>
      <c r="J65" s="36">
        <v>4</v>
      </c>
      <c r="K65" s="22">
        <v>31.3</v>
      </c>
      <c r="L65" s="21">
        <v>3970</v>
      </c>
      <c r="M65" s="22">
        <v>13</v>
      </c>
      <c r="N65" s="57">
        <f>SUM(J65:J67)</f>
        <v>17</v>
      </c>
      <c r="O65" s="24" t="s">
        <v>28</v>
      </c>
      <c r="P65" s="36">
        <v>6</v>
      </c>
      <c r="Q65" s="22">
        <v>47.5</v>
      </c>
      <c r="R65" s="21">
        <v>6810</v>
      </c>
      <c r="S65" s="22">
        <v>3</v>
      </c>
      <c r="T65" s="57">
        <f>SUM(P65:P67)</f>
        <v>22</v>
      </c>
      <c r="U65" s="70">
        <f>SUM(H65,N65,T65)</f>
        <v>48</v>
      </c>
      <c r="V65" s="46" t="s">
        <v>165</v>
      </c>
      <c r="W65" s="70">
        <f t="shared" ref="W65" si="12">SUM(U65)-27</f>
        <v>21</v>
      </c>
    </row>
    <row r="66" spans="1:23" ht="10.199999999999999" x14ac:dyDescent="0.2">
      <c r="A66" s="71"/>
      <c r="B66" s="19">
        <v>22</v>
      </c>
      <c r="C66" s="20" t="s">
        <v>110</v>
      </c>
      <c r="D66" s="36">
        <v>3</v>
      </c>
      <c r="E66" s="22">
        <v>32.200000000000003</v>
      </c>
      <c r="F66" s="21">
        <v>3120</v>
      </c>
      <c r="G66" s="22">
        <v>13</v>
      </c>
      <c r="H66" s="57"/>
      <c r="I66" s="24" t="s">
        <v>30</v>
      </c>
      <c r="J66" s="36">
        <v>6</v>
      </c>
      <c r="K66" s="22">
        <v>29.5</v>
      </c>
      <c r="L66" s="21">
        <v>5730</v>
      </c>
      <c r="M66" s="22">
        <v>10</v>
      </c>
      <c r="N66" s="57"/>
      <c r="O66" s="24" t="s">
        <v>97</v>
      </c>
      <c r="P66" s="36">
        <v>1</v>
      </c>
      <c r="Q66" s="22">
        <v>27.6</v>
      </c>
      <c r="R66" s="21">
        <v>940</v>
      </c>
      <c r="S66" s="22">
        <v>26</v>
      </c>
      <c r="T66" s="57"/>
      <c r="U66" s="70"/>
      <c r="V66" s="47"/>
      <c r="W66" s="70"/>
    </row>
    <row r="67" spans="1:23" ht="10.199999999999999" x14ac:dyDescent="0.2">
      <c r="A67" s="71"/>
      <c r="B67" s="19">
        <v>23</v>
      </c>
      <c r="C67" s="20" t="s">
        <v>147</v>
      </c>
      <c r="D67" s="36">
        <v>2</v>
      </c>
      <c r="E67" s="22">
        <v>28.4</v>
      </c>
      <c r="F67" s="21">
        <v>1880</v>
      </c>
      <c r="G67" s="22">
        <v>22</v>
      </c>
      <c r="H67" s="57"/>
      <c r="I67" s="24" t="s">
        <v>83</v>
      </c>
      <c r="J67" s="36">
        <v>7</v>
      </c>
      <c r="K67" s="22">
        <v>31.4</v>
      </c>
      <c r="L67" s="21">
        <v>7000</v>
      </c>
      <c r="M67" s="22">
        <v>4</v>
      </c>
      <c r="N67" s="57"/>
      <c r="O67" s="24" t="s">
        <v>105</v>
      </c>
      <c r="P67" s="36">
        <v>15</v>
      </c>
      <c r="Q67" s="22">
        <v>32.4</v>
      </c>
      <c r="R67" s="21">
        <v>14700</v>
      </c>
      <c r="S67" s="22">
        <v>1</v>
      </c>
      <c r="T67" s="57"/>
      <c r="U67" s="70"/>
      <c r="V67" s="34" t="s">
        <v>166</v>
      </c>
      <c r="W67" s="70"/>
    </row>
    <row r="68" spans="1:23" ht="10.199999999999999" x14ac:dyDescent="0.2">
      <c r="A68" s="69">
        <v>9</v>
      </c>
      <c r="B68" s="12">
        <v>24</v>
      </c>
      <c r="C68" s="13" t="s">
        <v>144</v>
      </c>
      <c r="D68" s="35">
        <v>4</v>
      </c>
      <c r="E68" s="15">
        <v>31.3</v>
      </c>
      <c r="F68" s="14">
        <v>4030</v>
      </c>
      <c r="G68" s="15">
        <v>6</v>
      </c>
      <c r="H68" s="58">
        <f>SUM(D68:D70)</f>
        <v>8</v>
      </c>
      <c r="I68" s="16" t="s">
        <v>136</v>
      </c>
      <c r="J68" s="35">
        <v>7</v>
      </c>
      <c r="K68" s="15">
        <v>31.5</v>
      </c>
      <c r="L68" s="14">
        <v>6760</v>
      </c>
      <c r="M68" s="15">
        <v>7</v>
      </c>
      <c r="N68" s="58">
        <f>SUM(J68:J70)</f>
        <v>9</v>
      </c>
      <c r="O68" s="16" t="s">
        <v>102</v>
      </c>
      <c r="P68" s="35">
        <v>3</v>
      </c>
      <c r="Q68" s="15">
        <v>31.5</v>
      </c>
      <c r="R68" s="14">
        <v>2970</v>
      </c>
      <c r="S68" s="15">
        <v>13</v>
      </c>
      <c r="T68" s="58">
        <f>SUM(P68:P70)</f>
        <v>10</v>
      </c>
      <c r="U68" s="51">
        <f>SUM(H68,N68,T68)</f>
        <v>27</v>
      </c>
      <c r="V68" s="44" t="s">
        <v>167</v>
      </c>
      <c r="W68" s="51">
        <f t="shared" ref="W68" si="13">SUM(U68)-27</f>
        <v>0</v>
      </c>
    </row>
    <row r="69" spans="1:23" ht="10.199999999999999" x14ac:dyDescent="0.2">
      <c r="A69" s="69"/>
      <c r="B69" s="12">
        <v>25</v>
      </c>
      <c r="C69" s="13" t="s">
        <v>117</v>
      </c>
      <c r="D69" s="35">
        <v>0</v>
      </c>
      <c r="E69" s="15"/>
      <c r="F69" s="14">
        <v>0</v>
      </c>
      <c r="G69" s="15">
        <v>32</v>
      </c>
      <c r="H69" s="58"/>
      <c r="I69" s="16" t="s">
        <v>40</v>
      </c>
      <c r="J69" s="35">
        <v>2</v>
      </c>
      <c r="K69" s="15">
        <v>27.5</v>
      </c>
      <c r="L69" s="14">
        <v>1820</v>
      </c>
      <c r="M69" s="15">
        <v>21</v>
      </c>
      <c r="N69" s="58"/>
      <c r="O69" s="16" t="s">
        <v>74</v>
      </c>
      <c r="P69" s="35">
        <v>2</v>
      </c>
      <c r="Q69" s="15">
        <v>33</v>
      </c>
      <c r="R69" s="14">
        <v>2030</v>
      </c>
      <c r="S69" s="15">
        <v>19</v>
      </c>
      <c r="T69" s="58"/>
      <c r="U69" s="51"/>
      <c r="V69" s="45"/>
      <c r="W69" s="51"/>
    </row>
    <row r="70" spans="1:23" ht="10.199999999999999" x14ac:dyDescent="0.2">
      <c r="A70" s="69"/>
      <c r="B70" s="12">
        <v>26</v>
      </c>
      <c r="C70" s="13" t="s">
        <v>116</v>
      </c>
      <c r="D70" s="35">
        <v>4</v>
      </c>
      <c r="E70" s="15">
        <v>31</v>
      </c>
      <c r="F70" s="14">
        <v>3850</v>
      </c>
      <c r="G70" s="15">
        <v>8</v>
      </c>
      <c r="H70" s="58"/>
      <c r="I70" s="18" t="s">
        <v>130</v>
      </c>
      <c r="J70" s="35">
        <v>0</v>
      </c>
      <c r="K70" s="15"/>
      <c r="L70" s="14">
        <v>0</v>
      </c>
      <c r="M70" s="15">
        <v>32</v>
      </c>
      <c r="N70" s="58"/>
      <c r="O70" s="16" t="s">
        <v>99</v>
      </c>
      <c r="P70" s="35">
        <v>5</v>
      </c>
      <c r="Q70" s="15">
        <v>31.8</v>
      </c>
      <c r="R70" s="14">
        <v>4910</v>
      </c>
      <c r="S70" s="15">
        <v>6</v>
      </c>
      <c r="T70" s="58"/>
      <c r="U70" s="51"/>
      <c r="V70" s="30" t="s">
        <v>168</v>
      </c>
      <c r="W70" s="51"/>
    </row>
    <row r="71" spans="1:23" ht="10.199999999999999" x14ac:dyDescent="0.2">
      <c r="A71" s="71">
        <v>10</v>
      </c>
      <c r="B71" s="19">
        <v>27</v>
      </c>
      <c r="C71" s="20" t="s">
        <v>142</v>
      </c>
      <c r="D71" s="36">
        <v>3</v>
      </c>
      <c r="E71" s="22">
        <v>29.2</v>
      </c>
      <c r="F71" s="21">
        <v>2880</v>
      </c>
      <c r="G71" s="22">
        <v>15</v>
      </c>
      <c r="H71" s="57">
        <f>SUM(D71:D73)</f>
        <v>9</v>
      </c>
      <c r="I71" s="24" t="s">
        <v>59</v>
      </c>
      <c r="J71" s="36">
        <v>2</v>
      </c>
      <c r="K71" s="22">
        <v>28.9</v>
      </c>
      <c r="L71" s="21">
        <v>1910</v>
      </c>
      <c r="M71" s="22">
        <v>17</v>
      </c>
      <c r="N71" s="57">
        <f>SUM(J71:J73)</f>
        <v>14</v>
      </c>
      <c r="O71" s="24" t="s">
        <v>88</v>
      </c>
      <c r="P71" s="36">
        <v>3</v>
      </c>
      <c r="Q71" s="22">
        <v>30</v>
      </c>
      <c r="R71" s="21">
        <v>2910</v>
      </c>
      <c r="S71" s="22">
        <v>15</v>
      </c>
      <c r="T71" s="57">
        <f>SUM(P71:P73)</f>
        <v>7</v>
      </c>
      <c r="U71" s="70">
        <f>SUM(H71,N71,T71)</f>
        <v>30</v>
      </c>
      <c r="V71" s="46" t="s">
        <v>169</v>
      </c>
      <c r="W71" s="70">
        <f t="shared" ref="W71" si="14">SUM(U71)-27</f>
        <v>3</v>
      </c>
    </row>
    <row r="72" spans="1:23" ht="10.199999999999999" x14ac:dyDescent="0.2">
      <c r="A72" s="71"/>
      <c r="B72" s="19">
        <v>28</v>
      </c>
      <c r="C72" s="20" t="s">
        <v>143</v>
      </c>
      <c r="D72" s="36">
        <v>2</v>
      </c>
      <c r="E72" s="22">
        <v>30.2</v>
      </c>
      <c r="F72" s="21">
        <v>1970</v>
      </c>
      <c r="G72" s="22">
        <v>20</v>
      </c>
      <c r="H72" s="57"/>
      <c r="I72" s="24" t="s">
        <v>84</v>
      </c>
      <c r="J72" s="36">
        <v>7</v>
      </c>
      <c r="K72" s="22">
        <v>36.5</v>
      </c>
      <c r="L72" s="21">
        <v>6850</v>
      </c>
      <c r="M72" s="22">
        <v>6</v>
      </c>
      <c r="N72" s="57"/>
      <c r="O72" s="24" t="s">
        <v>78</v>
      </c>
      <c r="P72" s="36">
        <v>2</v>
      </c>
      <c r="Q72" s="22">
        <v>31.1</v>
      </c>
      <c r="R72" s="21">
        <v>2000</v>
      </c>
      <c r="S72" s="22">
        <v>20</v>
      </c>
      <c r="T72" s="57"/>
      <c r="U72" s="70"/>
      <c r="V72" s="47"/>
      <c r="W72" s="70"/>
    </row>
    <row r="73" spans="1:23" ht="10.199999999999999" x14ac:dyDescent="0.2">
      <c r="A73" s="71"/>
      <c r="B73" s="19">
        <v>29</v>
      </c>
      <c r="C73" s="20" t="s">
        <v>139</v>
      </c>
      <c r="D73" s="36">
        <v>4</v>
      </c>
      <c r="E73" s="22">
        <v>27.8</v>
      </c>
      <c r="F73" s="21">
        <v>3730</v>
      </c>
      <c r="G73" s="22">
        <v>11</v>
      </c>
      <c r="H73" s="57"/>
      <c r="I73" s="24" t="s">
        <v>79</v>
      </c>
      <c r="J73" s="36">
        <v>5</v>
      </c>
      <c r="K73" s="22">
        <v>30.8</v>
      </c>
      <c r="L73" s="21">
        <v>4850</v>
      </c>
      <c r="M73" s="22">
        <v>11</v>
      </c>
      <c r="N73" s="57"/>
      <c r="O73" s="24" t="s">
        <v>98</v>
      </c>
      <c r="P73" s="36">
        <v>2</v>
      </c>
      <c r="Q73" s="22">
        <v>29.3</v>
      </c>
      <c r="R73" s="21">
        <v>1940</v>
      </c>
      <c r="S73" s="22">
        <v>21</v>
      </c>
      <c r="T73" s="57"/>
      <c r="U73" s="70"/>
      <c r="V73" s="34" t="s">
        <v>170</v>
      </c>
      <c r="W73" s="70"/>
    </row>
    <row r="74" spans="1:23" ht="10.199999999999999" x14ac:dyDescent="0.2">
      <c r="A74" s="69">
        <v>11</v>
      </c>
      <c r="B74" s="12">
        <v>30</v>
      </c>
      <c r="C74" s="13" t="s">
        <v>118</v>
      </c>
      <c r="D74" s="35">
        <v>2</v>
      </c>
      <c r="E74" s="15">
        <v>33.200000000000003</v>
      </c>
      <c r="F74" s="14">
        <v>2180</v>
      </c>
      <c r="G74" s="15">
        <v>17</v>
      </c>
      <c r="H74" s="58">
        <f>SUM(D74:D76)</f>
        <v>6</v>
      </c>
      <c r="I74" s="16" t="s">
        <v>31</v>
      </c>
      <c r="J74" s="35">
        <v>6</v>
      </c>
      <c r="K74" s="15">
        <v>30.7</v>
      </c>
      <c r="L74" s="14">
        <v>5760</v>
      </c>
      <c r="M74" s="15">
        <v>9</v>
      </c>
      <c r="N74" s="58">
        <f>SUM(J74:J76)</f>
        <v>13</v>
      </c>
      <c r="O74" s="16" t="s">
        <v>32</v>
      </c>
      <c r="P74" s="35">
        <v>4</v>
      </c>
      <c r="Q74" s="15">
        <v>31.2</v>
      </c>
      <c r="R74" s="14">
        <v>3910</v>
      </c>
      <c r="S74" s="15">
        <v>8</v>
      </c>
      <c r="T74" s="58">
        <f>SUM(P74:P76)</f>
        <v>13</v>
      </c>
      <c r="U74" s="51">
        <f>SUM(H74,N74,T74)</f>
        <v>32</v>
      </c>
      <c r="V74" s="44" t="s">
        <v>171</v>
      </c>
      <c r="W74" s="51">
        <f t="shared" ref="W74" si="15">SUM(U74)-27</f>
        <v>5</v>
      </c>
    </row>
    <row r="75" spans="1:23" ht="10.199999999999999" x14ac:dyDescent="0.2">
      <c r="A75" s="69"/>
      <c r="B75" s="12">
        <v>31</v>
      </c>
      <c r="C75" s="13" t="s">
        <v>119</v>
      </c>
      <c r="D75" s="35">
        <v>2</v>
      </c>
      <c r="E75" s="15">
        <v>32.5</v>
      </c>
      <c r="F75" s="14">
        <v>2150</v>
      </c>
      <c r="G75" s="15">
        <v>18</v>
      </c>
      <c r="H75" s="58"/>
      <c r="I75" s="16" t="s">
        <v>124</v>
      </c>
      <c r="J75" s="35">
        <v>1</v>
      </c>
      <c r="K75" s="15">
        <v>27.1</v>
      </c>
      <c r="L75" s="14">
        <v>940</v>
      </c>
      <c r="M75" s="15">
        <v>24</v>
      </c>
      <c r="N75" s="58"/>
      <c r="O75" s="16" t="s">
        <v>82</v>
      </c>
      <c r="P75" s="35">
        <v>5</v>
      </c>
      <c r="Q75" s="15">
        <v>39.1</v>
      </c>
      <c r="R75" s="14">
        <v>5060</v>
      </c>
      <c r="S75" s="15">
        <v>5</v>
      </c>
      <c r="T75" s="58"/>
      <c r="U75" s="51"/>
      <c r="V75" s="45"/>
      <c r="W75" s="51"/>
    </row>
    <row r="76" spans="1:23" ht="10.199999999999999" x14ac:dyDescent="0.2">
      <c r="A76" s="69"/>
      <c r="B76" s="12">
        <v>32</v>
      </c>
      <c r="C76" s="13" t="s">
        <v>148</v>
      </c>
      <c r="D76" s="35">
        <v>2</v>
      </c>
      <c r="E76" s="15">
        <v>28.2</v>
      </c>
      <c r="F76" s="14">
        <v>1910</v>
      </c>
      <c r="G76" s="15">
        <v>21</v>
      </c>
      <c r="H76" s="58"/>
      <c r="I76" s="18" t="s">
        <v>41</v>
      </c>
      <c r="J76" s="35">
        <v>6</v>
      </c>
      <c r="K76" s="15">
        <v>32.1</v>
      </c>
      <c r="L76" s="14">
        <v>5820</v>
      </c>
      <c r="M76" s="15">
        <v>8</v>
      </c>
      <c r="N76" s="58"/>
      <c r="O76" s="16" t="s">
        <v>94</v>
      </c>
      <c r="P76" s="35">
        <v>4</v>
      </c>
      <c r="Q76" s="15">
        <v>29.5</v>
      </c>
      <c r="R76" s="14">
        <v>3730</v>
      </c>
      <c r="S76" s="15">
        <v>11</v>
      </c>
      <c r="T76" s="58"/>
      <c r="U76" s="51"/>
      <c r="V76" s="30" t="s">
        <v>172</v>
      </c>
      <c r="W76" s="51"/>
    </row>
    <row r="77" spans="1:23" ht="10.199999999999999" x14ac:dyDescent="0.2">
      <c r="A77" s="73">
        <v>15</v>
      </c>
      <c r="B77" s="74"/>
      <c r="C77" s="52" t="s">
        <v>11</v>
      </c>
      <c r="D77" s="52"/>
      <c r="E77" s="52"/>
      <c r="F77" s="52"/>
      <c r="G77" s="52"/>
      <c r="H77" s="52"/>
      <c r="I77" s="52" t="s">
        <v>14</v>
      </c>
      <c r="J77" s="52"/>
      <c r="K77" s="52"/>
      <c r="L77" s="52"/>
      <c r="M77" s="52"/>
      <c r="N77" s="52"/>
      <c r="O77" s="52" t="s">
        <v>13</v>
      </c>
      <c r="P77" s="52"/>
      <c r="Q77" s="52"/>
      <c r="R77" s="52"/>
      <c r="S77" s="52"/>
      <c r="T77" s="52"/>
      <c r="U77" s="48">
        <f>SUM(C79,I79,O79)</f>
        <v>299</v>
      </c>
      <c r="V77" s="42" t="s">
        <v>20</v>
      </c>
      <c r="W77" s="25" t="s">
        <v>21</v>
      </c>
    </row>
    <row r="78" spans="1:23" ht="10.199999999999999" x14ac:dyDescent="0.2">
      <c r="A78" s="75" t="s">
        <v>24</v>
      </c>
      <c r="B78" s="76"/>
      <c r="C78" s="52" t="s">
        <v>12</v>
      </c>
      <c r="D78" s="52"/>
      <c r="E78" s="52"/>
      <c r="F78" s="52"/>
      <c r="G78" s="52"/>
      <c r="H78" s="52"/>
      <c r="I78" s="52" t="s">
        <v>12</v>
      </c>
      <c r="J78" s="52"/>
      <c r="K78" s="52"/>
      <c r="L78" s="52"/>
      <c r="M78" s="52"/>
      <c r="N78" s="52"/>
      <c r="O78" s="52" t="s">
        <v>12</v>
      </c>
      <c r="P78" s="52"/>
      <c r="Q78" s="52"/>
      <c r="R78" s="52"/>
      <c r="S78" s="52"/>
      <c r="T78" s="52"/>
      <c r="U78" s="49"/>
      <c r="V78" s="43"/>
      <c r="W78" s="27" t="s">
        <v>22</v>
      </c>
    </row>
    <row r="79" spans="1:23" ht="10.199999999999999" x14ac:dyDescent="0.2">
      <c r="A79" s="75" t="s">
        <v>25</v>
      </c>
      <c r="B79" s="76"/>
      <c r="C79" s="56">
        <f>SUM(H45:H76)</f>
        <v>85</v>
      </c>
      <c r="D79" s="56"/>
      <c r="E79" s="56"/>
      <c r="F79" s="56"/>
      <c r="G79" s="56"/>
      <c r="H79" s="56"/>
      <c r="I79" s="56">
        <f>SUM(N45:N76)</f>
        <v>113</v>
      </c>
      <c r="J79" s="56"/>
      <c r="K79" s="56"/>
      <c r="L79" s="56"/>
      <c r="M79" s="56"/>
      <c r="N79" s="56"/>
      <c r="O79" s="56">
        <f>SUM(T45:T76)</f>
        <v>101</v>
      </c>
      <c r="P79" s="56"/>
      <c r="Q79" s="56"/>
      <c r="R79" s="56"/>
      <c r="S79" s="56"/>
      <c r="T79" s="56"/>
      <c r="U79" s="50"/>
      <c r="V79" s="27" t="s">
        <v>15</v>
      </c>
      <c r="W79" s="28" t="s">
        <v>23</v>
      </c>
    </row>
    <row r="80" spans="1:23" ht="10.199999999999999" x14ac:dyDescent="0.2">
      <c r="A80" s="77">
        <v>2024</v>
      </c>
      <c r="B80" s="76"/>
      <c r="C80" s="53" t="s">
        <v>7</v>
      </c>
      <c r="D80" s="54"/>
      <c r="E80" s="54"/>
      <c r="F80" s="54"/>
      <c r="G80" s="55"/>
      <c r="H80" s="7">
        <f>SUM(H45:H76)/11</f>
        <v>7.7272727272727275</v>
      </c>
      <c r="I80" s="53" t="s">
        <v>7</v>
      </c>
      <c r="J80" s="54"/>
      <c r="K80" s="54"/>
      <c r="L80" s="54"/>
      <c r="M80" s="55"/>
      <c r="N80" s="7">
        <f>SUM(N45:N76)/11</f>
        <v>10.272727272727273</v>
      </c>
      <c r="O80" s="53" t="s">
        <v>7</v>
      </c>
      <c r="P80" s="54"/>
      <c r="Q80" s="54"/>
      <c r="R80" s="54"/>
      <c r="S80" s="55"/>
      <c r="T80" s="7">
        <f>SUM(T45:T76)/11</f>
        <v>9.1818181818181817</v>
      </c>
      <c r="U80" s="7">
        <f>SUM(U45:U76)/11</f>
        <v>27.181818181818183</v>
      </c>
      <c r="V80" s="28" t="s">
        <v>16</v>
      </c>
      <c r="W80" s="29">
        <f>SUM(W45:W73)</f>
        <v>-3</v>
      </c>
    </row>
    <row r="81" spans="1:21" ht="10.199999999999999" x14ac:dyDescent="0.2">
      <c r="A81" s="78"/>
      <c r="B81" s="79"/>
      <c r="C81" s="41" t="s">
        <v>57</v>
      </c>
      <c r="D81" s="41"/>
      <c r="E81" s="41"/>
      <c r="F81" s="41"/>
      <c r="G81" s="41"/>
      <c r="H81" s="38">
        <f>SUM(C79)/32</f>
        <v>2.65625</v>
      </c>
      <c r="I81" s="41" t="s">
        <v>57</v>
      </c>
      <c r="J81" s="41"/>
      <c r="K81" s="41"/>
      <c r="L81" s="41"/>
      <c r="M81" s="41"/>
      <c r="N81" s="38">
        <f>SUM(I79)/32</f>
        <v>3.53125</v>
      </c>
      <c r="O81" s="41" t="s">
        <v>57</v>
      </c>
      <c r="P81" s="41"/>
      <c r="Q81" s="41"/>
      <c r="R81" s="41"/>
      <c r="S81" s="41"/>
      <c r="T81" s="38">
        <f>SUM(O79)/32</f>
        <v>3.15625</v>
      </c>
      <c r="U81" s="39">
        <f>SUM(U77)/92</f>
        <v>3.25</v>
      </c>
    </row>
  </sheetData>
  <mergeCells count="209">
    <mergeCell ref="C80:G80"/>
    <mergeCell ref="I80:M80"/>
    <mergeCell ref="O80:S80"/>
    <mergeCell ref="C81:G81"/>
    <mergeCell ref="I81:M81"/>
    <mergeCell ref="O81:S81"/>
    <mergeCell ref="A80:B81"/>
    <mergeCell ref="A77:B77"/>
    <mergeCell ref="C77:H77"/>
    <mergeCell ref="I77:N77"/>
    <mergeCell ref="O77:T77"/>
    <mergeCell ref="U77:U79"/>
    <mergeCell ref="V77:V78"/>
    <mergeCell ref="A78:B78"/>
    <mergeCell ref="C78:H78"/>
    <mergeCell ref="I78:N78"/>
    <mergeCell ref="O78:T78"/>
    <mergeCell ref="A79:B79"/>
    <mergeCell ref="C79:H79"/>
    <mergeCell ref="I79:N79"/>
    <mergeCell ref="O79:T79"/>
    <mergeCell ref="A71:A73"/>
    <mergeCell ref="H71:H73"/>
    <mergeCell ref="N71:N73"/>
    <mergeCell ref="T71:T73"/>
    <mergeCell ref="U71:U73"/>
    <mergeCell ref="V71:V72"/>
    <mergeCell ref="W71:W73"/>
    <mergeCell ref="A74:A76"/>
    <mergeCell ref="H74:H76"/>
    <mergeCell ref="N74:N76"/>
    <mergeCell ref="T74:T76"/>
    <mergeCell ref="U74:U76"/>
    <mergeCell ref="V74:V75"/>
    <mergeCell ref="W74:W76"/>
    <mergeCell ref="A65:A67"/>
    <mergeCell ref="H65:H67"/>
    <mergeCell ref="N65:N67"/>
    <mergeCell ref="T65:T67"/>
    <mergeCell ref="U65:U67"/>
    <mergeCell ref="V65:V66"/>
    <mergeCell ref="W65:W67"/>
    <mergeCell ref="A68:A70"/>
    <mergeCell ref="H68:H70"/>
    <mergeCell ref="N68:N70"/>
    <mergeCell ref="T68:T70"/>
    <mergeCell ref="U68:U70"/>
    <mergeCell ref="V68:V69"/>
    <mergeCell ref="W68:W70"/>
    <mergeCell ref="A59:A61"/>
    <mergeCell ref="H59:H61"/>
    <mergeCell ref="N59:N61"/>
    <mergeCell ref="T59:T61"/>
    <mergeCell ref="U59:U61"/>
    <mergeCell ref="V59:V60"/>
    <mergeCell ref="W59:W61"/>
    <mergeCell ref="A62:A64"/>
    <mergeCell ref="H62:H64"/>
    <mergeCell ref="N62:N64"/>
    <mergeCell ref="T62:T64"/>
    <mergeCell ref="U62:U64"/>
    <mergeCell ref="V62:V63"/>
    <mergeCell ref="W62:W64"/>
    <mergeCell ref="A54:A56"/>
    <mergeCell ref="H54:H56"/>
    <mergeCell ref="N54:N56"/>
    <mergeCell ref="T54:T56"/>
    <mergeCell ref="U54:U56"/>
    <mergeCell ref="V54:V55"/>
    <mergeCell ref="W54:W56"/>
    <mergeCell ref="A57:A58"/>
    <mergeCell ref="H57:H58"/>
    <mergeCell ref="N57:N58"/>
    <mergeCell ref="T57:T58"/>
    <mergeCell ref="U57:U58"/>
    <mergeCell ref="W57:W58"/>
    <mergeCell ref="A48:A50"/>
    <mergeCell ref="H48:H50"/>
    <mergeCell ref="N48:N50"/>
    <mergeCell ref="T48:T50"/>
    <mergeCell ref="U48:U50"/>
    <mergeCell ref="V48:V49"/>
    <mergeCell ref="W48:W50"/>
    <mergeCell ref="A51:A53"/>
    <mergeCell ref="H51:H53"/>
    <mergeCell ref="N51:N53"/>
    <mergeCell ref="T51:T53"/>
    <mergeCell ref="U51:U53"/>
    <mergeCell ref="V51:V52"/>
    <mergeCell ref="W51:W53"/>
    <mergeCell ref="A42:W42"/>
    <mergeCell ref="A43:A44"/>
    <mergeCell ref="B43:B44"/>
    <mergeCell ref="C43:H43"/>
    <mergeCell ref="I43:N43"/>
    <mergeCell ref="O43:T43"/>
    <mergeCell ref="V43:V44"/>
    <mergeCell ref="A45:A47"/>
    <mergeCell ref="H45:H47"/>
    <mergeCell ref="N45:N47"/>
    <mergeCell ref="T45:T47"/>
    <mergeCell ref="U45:U47"/>
    <mergeCell ref="V45:V46"/>
    <mergeCell ref="W45:W47"/>
    <mergeCell ref="A40:B40"/>
    <mergeCell ref="W33:W35"/>
    <mergeCell ref="A33:A35"/>
    <mergeCell ref="H33:H35"/>
    <mergeCell ref="N33:N35"/>
    <mergeCell ref="T33:T35"/>
    <mergeCell ref="U33:U35"/>
    <mergeCell ref="W31:W32"/>
    <mergeCell ref="A31:A32"/>
    <mergeCell ref="H31:H32"/>
    <mergeCell ref="N31:N32"/>
    <mergeCell ref="T31:T32"/>
    <mergeCell ref="U31:U32"/>
    <mergeCell ref="A36:B36"/>
    <mergeCell ref="A39:B39"/>
    <mergeCell ref="A37:B37"/>
    <mergeCell ref="A38:B38"/>
    <mergeCell ref="I38:N38"/>
    <mergeCell ref="I39:M39"/>
    <mergeCell ref="I36:N36"/>
    <mergeCell ref="I37:N37"/>
    <mergeCell ref="C36:H36"/>
    <mergeCell ref="C38:H38"/>
    <mergeCell ref="C39:G39"/>
    <mergeCell ref="A28:A30"/>
    <mergeCell ref="H28:H30"/>
    <mergeCell ref="N28:N30"/>
    <mergeCell ref="T28:T30"/>
    <mergeCell ref="U28:U30"/>
    <mergeCell ref="V28:V29"/>
    <mergeCell ref="W28:W30"/>
    <mergeCell ref="V25:V26"/>
    <mergeCell ref="A25:A27"/>
    <mergeCell ref="H25:H27"/>
    <mergeCell ref="N25:N27"/>
    <mergeCell ref="T25:T27"/>
    <mergeCell ref="U25:U27"/>
    <mergeCell ref="A19:A21"/>
    <mergeCell ref="H19:H21"/>
    <mergeCell ref="A16:A18"/>
    <mergeCell ref="A13:A15"/>
    <mergeCell ref="H13:H15"/>
    <mergeCell ref="H16:H18"/>
    <mergeCell ref="A22:A24"/>
    <mergeCell ref="H22:H24"/>
    <mergeCell ref="W25:W27"/>
    <mergeCell ref="A7:A9"/>
    <mergeCell ref="H7:H9"/>
    <mergeCell ref="N7:N9"/>
    <mergeCell ref="A10:A12"/>
    <mergeCell ref="H10:H12"/>
    <mergeCell ref="W22:W24"/>
    <mergeCell ref="U4:U6"/>
    <mergeCell ref="T13:T15"/>
    <mergeCell ref="U7:U9"/>
    <mergeCell ref="U13:U15"/>
    <mergeCell ref="U19:U21"/>
    <mergeCell ref="T16:T18"/>
    <mergeCell ref="V16:V17"/>
    <mergeCell ref="V7:V8"/>
    <mergeCell ref="W7:W9"/>
    <mergeCell ref="W10:W12"/>
    <mergeCell ref="W13:W15"/>
    <mergeCell ref="W16:W18"/>
    <mergeCell ref="W19:W21"/>
    <mergeCell ref="V13:V14"/>
    <mergeCell ref="U10:U12"/>
    <mergeCell ref="T7:T9"/>
    <mergeCell ref="N10:N12"/>
    <mergeCell ref="T10:T12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V4:V5"/>
    <mergeCell ref="I2:N2"/>
    <mergeCell ref="C40:G40"/>
    <mergeCell ref="V36:V37"/>
    <mergeCell ref="V22:V23"/>
    <mergeCell ref="V10:V11"/>
    <mergeCell ref="V19:V20"/>
    <mergeCell ref="U36:U38"/>
    <mergeCell ref="U22:U24"/>
    <mergeCell ref="O36:T36"/>
    <mergeCell ref="O37:T37"/>
    <mergeCell ref="U16:U18"/>
    <mergeCell ref="O39:S39"/>
    <mergeCell ref="O38:T38"/>
    <mergeCell ref="V33:V34"/>
    <mergeCell ref="I40:M40"/>
    <mergeCell ref="O40:S40"/>
    <mergeCell ref="N19:N21"/>
    <mergeCell ref="N16:N18"/>
    <mergeCell ref="N13:N15"/>
    <mergeCell ref="T19:T21"/>
    <mergeCell ref="N22:N24"/>
    <mergeCell ref="T22:T24"/>
    <mergeCell ref="C37:H37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2016-05-03T11:26:44Z</cp:lastPrinted>
  <dcterms:created xsi:type="dcterms:W3CDTF">2003-06-13T07:01:41Z</dcterms:created>
  <dcterms:modified xsi:type="dcterms:W3CDTF">2026-01-11T08:47:19Z</dcterms:modified>
</cp:coreProperties>
</file>