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F:\WT\WT 1\002-Wyniki i analizy zawodów muchowych\6-Puchar Sanu\12 PS 2019 I liga\"/>
    </mc:Choice>
  </mc:AlternateContent>
  <xr:revisionPtr revIDLastSave="0" documentId="13_ncr:1_{D491A047-02B6-48E0-B217-8554588B18E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Arkusz1" sheetId="1" r:id="rId1"/>
    <sheet name="Arkusz2" sheetId="2" r:id="rId2"/>
    <sheet name="Arkusz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R41" i="1" l="1"/>
  <c r="AL41" i="1"/>
  <c r="AF41" i="1"/>
  <c r="AR36" i="1"/>
  <c r="AL36" i="1"/>
  <c r="AS36" i="1" s="1"/>
  <c r="AU36" i="1" s="1"/>
  <c r="AF36" i="1"/>
  <c r="AR31" i="1"/>
  <c r="AL31" i="1"/>
  <c r="AF31" i="1"/>
  <c r="AR26" i="1"/>
  <c r="AL26" i="1"/>
  <c r="AF26" i="1"/>
  <c r="AS26" i="1" s="1"/>
  <c r="AU26" i="1" s="1"/>
  <c r="AR21" i="1"/>
  <c r="AL21" i="1"/>
  <c r="AF21" i="1"/>
  <c r="AR16" i="1"/>
  <c r="AL16" i="1"/>
  <c r="AF16" i="1"/>
  <c r="AR12" i="1"/>
  <c r="AL12" i="1"/>
  <c r="AF12" i="1"/>
  <c r="AR8" i="1"/>
  <c r="AL8" i="1"/>
  <c r="AF8" i="1"/>
  <c r="AR4" i="1"/>
  <c r="AL4" i="1"/>
  <c r="AF4" i="1"/>
  <c r="AS21" i="1" l="1"/>
  <c r="AU21" i="1" s="1"/>
  <c r="AF49" i="1"/>
  <c r="AS8" i="1"/>
  <c r="AU8" i="1" s="1"/>
  <c r="AG48" i="1"/>
  <c r="AM48" i="1"/>
  <c r="AR49" i="1"/>
  <c r="AS31" i="1"/>
  <c r="AU31" i="1" s="1"/>
  <c r="AS41" i="1"/>
  <c r="AU41" i="1" s="1"/>
  <c r="AS16" i="1"/>
  <c r="AU16" i="1" s="1"/>
  <c r="AS12" i="1"/>
  <c r="AU12" i="1" s="1"/>
  <c r="AA48" i="1"/>
  <c r="AL49" i="1"/>
  <c r="AS4" i="1"/>
  <c r="AS46" i="1" l="1"/>
  <c r="AU4" i="1"/>
  <c r="AU49" i="1" s="1"/>
  <c r="AS49" i="1"/>
  <c r="T9" i="1" l="1"/>
  <c r="N9" i="1"/>
  <c r="H9" i="1"/>
  <c r="U9" i="1" s="1"/>
  <c r="H4" i="1"/>
  <c r="N4" i="1"/>
  <c r="T4" i="1"/>
  <c r="W9" i="1" l="1"/>
  <c r="T41" i="1" l="1"/>
  <c r="H41" i="1"/>
  <c r="T33" i="1"/>
  <c r="N33" i="1"/>
  <c r="H33" i="1"/>
  <c r="T19" i="1"/>
  <c r="N19" i="1"/>
  <c r="H19" i="1"/>
  <c r="U19" i="1" s="1"/>
  <c r="W19" i="1" s="1"/>
  <c r="T14" i="1"/>
  <c r="N14" i="1"/>
  <c r="H14" i="1"/>
  <c r="H28" i="1"/>
  <c r="N41" i="1"/>
  <c r="N28" i="1"/>
  <c r="T28" i="1"/>
  <c r="H37" i="1"/>
  <c r="N37" i="1"/>
  <c r="T37" i="1"/>
  <c r="H24" i="1"/>
  <c r="N24" i="1"/>
  <c r="T24" i="1"/>
  <c r="C48" i="1" l="1"/>
  <c r="H49" i="1"/>
  <c r="N49" i="1"/>
  <c r="I48" i="1"/>
  <c r="O48" i="1"/>
  <c r="T49" i="1"/>
  <c r="U4" i="1"/>
  <c r="U41" i="1"/>
  <c r="W41" i="1" s="1"/>
  <c r="U28" i="1"/>
  <c r="W28" i="1" s="1"/>
  <c r="U24" i="1"/>
  <c r="W24" i="1" s="1"/>
  <c r="U14" i="1"/>
  <c r="W14" i="1" s="1"/>
  <c r="U33" i="1"/>
  <c r="W33" i="1" s="1"/>
  <c r="U37" i="1"/>
  <c r="W37" i="1" s="1"/>
  <c r="U49" i="1" l="1"/>
  <c r="W4" i="1"/>
  <c r="U46" i="1"/>
  <c r="W49" i="1"/>
</calcChain>
</file>

<file path=xl/sharedStrings.xml><?xml version="1.0" encoding="utf-8"?>
<sst xmlns="http://schemas.openxmlformats.org/spreadsheetml/2006/main" count="391" uniqueCount="200">
  <si>
    <t>Tura 1</t>
  </si>
  <si>
    <t>Tura 2</t>
  </si>
  <si>
    <t>ryb</t>
  </si>
  <si>
    <t>Tura 3</t>
  </si>
  <si>
    <t xml:space="preserve">R </t>
  </si>
  <si>
    <t>R</t>
  </si>
  <si>
    <t>Ryb</t>
  </si>
  <si>
    <t>N-R</t>
  </si>
  <si>
    <t>Pkt</t>
  </si>
  <si>
    <t>GP</t>
  </si>
  <si>
    <t>Średnia ilość ryb na stanowisku:</t>
  </si>
  <si>
    <t>Opis stanowisk:</t>
  </si>
  <si>
    <t>St.</t>
  </si>
  <si>
    <t>Nr</t>
  </si>
  <si>
    <t>RAZEM tura 1</t>
  </si>
  <si>
    <t>Ryby</t>
  </si>
  <si>
    <t>RAZEM tura 3</t>
  </si>
  <si>
    <t>RAZEM tura 2</t>
  </si>
  <si>
    <t>(od ilości złowionych na nim ryb odjęto</t>
  </si>
  <si>
    <t>średnią ryb na stanowisku w sektorze)</t>
  </si>
  <si>
    <t>Zawodnik</t>
  </si>
  <si>
    <t>Status</t>
  </si>
  <si>
    <t>stanowiska</t>
  </si>
  <si>
    <t>Status stanowiska</t>
  </si>
  <si>
    <t>do ujścia Hoczewki</t>
  </si>
  <si>
    <t>Wnękowicz Antoni</t>
  </si>
  <si>
    <t>Kowalski Marek</t>
  </si>
  <si>
    <t>Wnękowicz Andrzej</t>
  </si>
  <si>
    <t>Wnękowicz Adam</t>
  </si>
  <si>
    <t>Średni</t>
  </si>
  <si>
    <t>status</t>
  </si>
  <si>
    <t>stanowisk</t>
  </si>
  <si>
    <t>12 Puchar Sanu 2019 - TRAPER CUP - I liga - sektor A (OS San - od końca II wyspy do ujścia Hoczewki)</t>
  </si>
  <si>
    <t>od skały w Zwierzyniu</t>
  </si>
  <si>
    <t>do drzewa nr 8</t>
  </si>
  <si>
    <t>od drzewa nr 8</t>
  </si>
  <si>
    <t>12 PS</t>
  </si>
  <si>
    <t>TRAPER</t>
  </si>
  <si>
    <t>CUP</t>
  </si>
  <si>
    <t xml:space="preserve"> do 50 m poniżej wiaty TRAPER</t>
  </si>
  <si>
    <t>od 50 poniżej wiaty TRAPER</t>
  </si>
  <si>
    <t>do garbu powyżej linii WN</t>
  </si>
  <si>
    <t>od garbu powyżej linii WN</t>
  </si>
  <si>
    <t>do dołka głowacicowego</t>
  </si>
  <si>
    <t>od dołka głowacicowego</t>
  </si>
  <si>
    <t>do przejazdu w Średniej Wsi</t>
  </si>
  <si>
    <t>od przejazdu w Średniej Wsi</t>
  </si>
  <si>
    <t>do 100 m poniżej starego mostu</t>
  </si>
  <si>
    <t>PRZERWA</t>
  </si>
  <si>
    <t>od 100 m powyżej potoku</t>
  </si>
  <si>
    <t>w Średniej Wsi</t>
  </si>
  <si>
    <t>do wysepki poniżej kapliczki</t>
  </si>
  <si>
    <t>od wysepki poniżej kapliczki</t>
  </si>
  <si>
    <t>do starej drogi powyżej WC</t>
  </si>
  <si>
    <t>na płani w Bachlawie</t>
  </si>
  <si>
    <t>od starej drogi powyżej WC</t>
  </si>
  <si>
    <t>Łach Paweł</t>
  </si>
  <si>
    <t>12 Puchar Sanu 2019 - TRAPER CUP - I liga - sektor B (rzeka San - od drogi na Weremień do końca płani w Postołowie)</t>
  </si>
  <si>
    <t>od drogi na Weremień</t>
  </si>
  <si>
    <t>do 50 m powyżej mostu w Lesku</t>
  </si>
  <si>
    <t>od 50 m powyżej mostu w Lesku</t>
  </si>
  <si>
    <t>do ujścia potoku z Huzeli</t>
  </si>
  <si>
    <t>od ujścia potoku z Huzeli</t>
  </si>
  <si>
    <t>do skały poniżej I zakrętu</t>
  </si>
  <si>
    <t>od skały poniżej I zakrętu</t>
  </si>
  <si>
    <t>do końca wyspy</t>
  </si>
  <si>
    <t>przed II zakrętem</t>
  </si>
  <si>
    <t>od powyżej linii WN</t>
  </si>
  <si>
    <t>za II zakrętem</t>
  </si>
  <si>
    <t>do linii WN poniżej brodu</t>
  </si>
  <si>
    <t>na PGR Wola Postołowska</t>
  </si>
  <si>
    <t>od linii WN poniżej brodu</t>
  </si>
  <si>
    <t>do początku Gęsiej Wyspy</t>
  </si>
  <si>
    <t>od początku Gęsiej Wyspy</t>
  </si>
  <si>
    <t>do mostu w Postołowie</t>
  </si>
  <si>
    <t>od mostu w Postołowie</t>
  </si>
  <si>
    <t>do starego mostu</t>
  </si>
  <si>
    <t>od starego mostu</t>
  </si>
  <si>
    <t>do końca płani w Postołowie</t>
  </si>
  <si>
    <t>Michalski Wojciech</t>
  </si>
  <si>
    <t>Słomka Marcin</t>
  </si>
  <si>
    <t>Zwolski Andrzej</t>
  </si>
  <si>
    <t>Rettinger Waldemar</t>
  </si>
  <si>
    <t>Gębala Piotr</t>
  </si>
  <si>
    <t>Lorenc Łukasz</t>
  </si>
  <si>
    <t>Konieczny Bartosz</t>
  </si>
  <si>
    <t>Guziec Robert</t>
  </si>
  <si>
    <t>Skałuba Sławomir</t>
  </si>
  <si>
    <t>Opach Zdzisław</t>
  </si>
  <si>
    <t>Krupa Stanisław</t>
  </si>
  <si>
    <t>Semik Andrzej</t>
  </si>
  <si>
    <t>Łukaszczyk Andrzej</t>
  </si>
  <si>
    <t>Opach Kamil</t>
  </si>
  <si>
    <t>Bednarczyk Krystian</t>
  </si>
  <si>
    <t>Nocoń Jakub</t>
  </si>
  <si>
    <t>Borowiec Łukasz</t>
  </si>
  <si>
    <t>Walczyk Marek</t>
  </si>
  <si>
    <t>Konieczny Grzegorz</t>
  </si>
  <si>
    <t>Gaweł Krzysztof</t>
  </si>
  <si>
    <t>Sołtysik Piotr</t>
  </si>
  <si>
    <t>Spirydoniuk Zbigniew</t>
  </si>
  <si>
    <t>Janik Jan</t>
  </si>
  <si>
    <t>Ordzowiały Dariusz</t>
  </si>
  <si>
    <t>Kaniuczak Jarosław</t>
  </si>
  <si>
    <t>Gawlicki Piotr</t>
  </si>
  <si>
    <t>Ostruszka Krzysztof</t>
  </si>
  <si>
    <t>Gołofit Grzegorz</t>
  </si>
  <si>
    <t>Kurnicki Marcin</t>
  </si>
  <si>
    <t>Kręcigłowa Dariusz</t>
  </si>
  <si>
    <t>Ciążyński Arkadiusz</t>
  </si>
  <si>
    <t>Pałka Mirosław</t>
  </si>
  <si>
    <t>Mikulski Konrad</t>
  </si>
  <si>
    <t>Tokarczyk Maciej</t>
  </si>
  <si>
    <t>Szymala Kazimierz</t>
  </si>
  <si>
    <t>Kubik Piotr</t>
  </si>
  <si>
    <t>Tobiasz Robert</t>
  </si>
  <si>
    <t>Konieczny Piotr</t>
  </si>
  <si>
    <t>Zasadzki Andrzej</t>
  </si>
  <si>
    <t>Haszczyc Michał</t>
  </si>
  <si>
    <t>Nieckuła Marek</t>
  </si>
  <si>
    <t>Smagoń Andrzej</t>
  </si>
  <si>
    <t>Pilszek Rafał</t>
  </si>
  <si>
    <t>Adamów Jan</t>
  </si>
  <si>
    <t>Lach Józef</t>
  </si>
  <si>
    <t>Gąsienica Bryjak Karol</t>
  </si>
  <si>
    <t>Greszta Michał</t>
  </si>
  <si>
    <t>Gerula Grzegorz</t>
  </si>
  <si>
    <t>Maciaszek Tomasz</t>
  </si>
  <si>
    <t>Benio Adam</t>
  </si>
  <si>
    <t>Bodinka Andrzej</t>
  </si>
  <si>
    <t>Paszko Przemysław</t>
  </si>
  <si>
    <t>Chytła Wojciech</t>
  </si>
  <si>
    <t>Rycyk Łukasz</t>
  </si>
  <si>
    <t>Skrechota Adam</t>
  </si>
  <si>
    <t>Zieleniak Piotr</t>
  </si>
  <si>
    <t>Pękała Rafał</t>
  </si>
  <si>
    <t>Szlachetka Mariusz</t>
  </si>
  <si>
    <t>Chrobak Grzegorz</t>
  </si>
  <si>
    <t>Szewczyk Bogusław</t>
  </si>
  <si>
    <t>Wanagiel Marek</t>
  </si>
  <si>
    <t>Latusek Dawid</t>
  </si>
  <si>
    <t>Rapiej Bartosz</t>
  </si>
  <si>
    <t>Windak Jerzy</t>
  </si>
  <si>
    <t>Irsak Mateusz</t>
  </si>
  <si>
    <t>Kwaśniewski Dariusz</t>
  </si>
  <si>
    <t>Gąsienica Daniel Janusz</t>
  </si>
  <si>
    <t>Gajda Paweł</t>
  </si>
  <si>
    <t>Borowiec Wacław</t>
  </si>
  <si>
    <t>Mróz Krzysztof</t>
  </si>
  <si>
    <t>Grzywa Rafał</t>
  </si>
  <si>
    <t>Obruśnik Marcin</t>
  </si>
  <si>
    <t>Fejkiel Michał</t>
  </si>
  <si>
    <t>Ostafin Łukasz</t>
  </si>
  <si>
    <t>Mikrut Arkadiusz</t>
  </si>
  <si>
    <t>Staś Szymon</t>
  </si>
  <si>
    <t>Szewczyk Krzysztof</t>
  </si>
  <si>
    <t>Buchwald Tomasz</t>
  </si>
  <si>
    <t>Armatys Piotr</t>
  </si>
  <si>
    <t>Kinal Paweł</t>
  </si>
  <si>
    <t>Kowalski Dawid</t>
  </si>
  <si>
    <t>Buda Piotr</t>
  </si>
  <si>
    <t>Majer Włodzimierz</t>
  </si>
  <si>
    <t>Wierdak Marcin</t>
  </si>
  <si>
    <t>Bąk Ryszard</t>
  </si>
  <si>
    <t>Kubacki Adam</t>
  </si>
  <si>
    <t>Żółtek Tadeusz</t>
  </si>
  <si>
    <t>Rodak Mariusz</t>
  </si>
  <si>
    <t>Wałachowski Mariusz</t>
  </si>
  <si>
    <t>Dyduch Jarosław</t>
  </si>
  <si>
    <t>Telesz Wojciech</t>
  </si>
  <si>
    <t>Skurzyński Grzegorz</t>
  </si>
  <si>
    <t>Gagatek Sławomir</t>
  </si>
  <si>
    <t>Guzdek Stanisław</t>
  </si>
  <si>
    <t>Jankowski Maciej</t>
  </si>
  <si>
    <t>Hadam Bartosz</t>
  </si>
  <si>
    <t>Korzeniowski Maciej</t>
  </si>
  <si>
    <t>Zaremba Piotr</t>
  </si>
  <si>
    <t>Rycyk Patryk</t>
  </si>
  <si>
    <t>Zasadzki Zbigniew</t>
  </si>
  <si>
    <t>Gluza Tomasz</t>
  </si>
  <si>
    <t>Gonciarczyk Janusz</t>
  </si>
  <si>
    <t>Buoso Mikołaj</t>
  </si>
  <si>
    <t>Czernielewski Dariusz</t>
  </si>
  <si>
    <t>Wojtaszek Grzegorz</t>
  </si>
  <si>
    <t>Szajnik Franciszek</t>
  </si>
  <si>
    <t>Łukaszczyk Janusz</t>
  </si>
  <si>
    <t>Czech Szymon</t>
  </si>
  <si>
    <t>Nalepa Aneta</t>
  </si>
  <si>
    <t>Grzegorczyk Grzegorz</t>
  </si>
  <si>
    <t>Chraca Józef</t>
  </si>
  <si>
    <t>Skoć Marek</t>
  </si>
  <si>
    <t>Jaklewicz Jacek</t>
  </si>
  <si>
    <t>Novikov Anatolii</t>
  </si>
  <si>
    <t>Zawada Andrzej</t>
  </si>
  <si>
    <t>Wilczyński Paweł</t>
  </si>
  <si>
    <t>Shevtsov Viktor</t>
  </si>
  <si>
    <t>Pobudkiewicz Piotr</t>
  </si>
  <si>
    <t>Tołoczko Bartosz</t>
  </si>
  <si>
    <t>Pawłowski Rafał Sr</t>
  </si>
  <si>
    <t>Popko Oleksandr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</si>
</sst>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0"/>
      <name val="Arial CE"/>
      <charset val="238"/>
    </font>
    <font>
      <sz val="8"/>
      <name val="Arial CE"/>
      <family val="2"/>
      <charset val="238"/>
    </font>
    <font>
      <sz val="10"/>
      <name val="Arial CE"/>
      <charset val="238"/>
    </font>
    <font>
      <sz val="10"/>
      <name val="Arial CE"/>
      <family val="2"/>
      <charset val="238"/>
    </font>
    <font>
      <b/>
      <sz val="10"/>
      <name val="Arial CE"/>
      <charset val="238"/>
    </font>
    <font>
      <b/>
      <sz val="8"/>
      <name val="Arial CE"/>
      <charset val="238"/>
    </font>
    <font>
      <sz val="8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7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2" borderId="0" xfId="0" applyFont="1" applyFill="1"/>
    <xf numFmtId="1" fontId="5" fillId="6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6" borderId="8" xfId="0" applyFont="1" applyFill="1" applyBorder="1" applyAlignment="1">
      <alignment horizontal="center" vertical="center"/>
    </xf>
    <xf numFmtId="0" fontId="5" fillId="6" borderId="9" xfId="0" applyFont="1" applyFill="1" applyBorder="1" applyAlignment="1">
      <alignment horizontal="center" vertical="center"/>
    </xf>
    <xf numFmtId="0" fontId="5" fillId="6" borderId="12" xfId="0" applyFont="1" applyFill="1" applyBorder="1" applyAlignment="1">
      <alignment horizontal="center" vertical="center"/>
    </xf>
    <xf numFmtId="0" fontId="5" fillId="6" borderId="13" xfId="0" applyFont="1" applyFill="1" applyBorder="1" applyAlignment="1">
      <alignment horizontal="center" vertical="center"/>
    </xf>
    <xf numFmtId="0" fontId="5" fillId="6" borderId="10" xfId="0" applyFont="1" applyFill="1" applyBorder="1" applyAlignment="1">
      <alignment horizontal="center" vertical="center"/>
    </xf>
    <xf numFmtId="0" fontId="5" fillId="6" borderId="1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6" fillId="5" borderId="7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6" fillId="0" borderId="0" xfId="0" applyFont="1"/>
    <xf numFmtId="0" fontId="6" fillId="5" borderId="4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 wrapText="1"/>
    </xf>
    <xf numFmtId="0" fontId="6" fillId="3" borderId="1" xfId="1" applyFont="1" applyFill="1" applyBorder="1" applyAlignment="1">
      <alignment horizontal="center" vertical="center"/>
    </xf>
    <xf numFmtId="164" fontId="6" fillId="3" borderId="1" xfId="1" applyNumberFormat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left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left" vertical="center" wrapText="1"/>
    </xf>
    <xf numFmtId="0" fontId="6" fillId="3" borderId="5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6" fillId="3" borderId="4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left" vertical="center" wrapText="1"/>
    </xf>
    <xf numFmtId="0" fontId="6" fillId="4" borderId="1" xfId="1" applyFont="1" applyFill="1" applyBorder="1" applyAlignment="1">
      <alignment horizontal="center" vertical="center"/>
    </xf>
    <xf numFmtId="164" fontId="6" fillId="4" borderId="1" xfId="1" applyNumberFormat="1" applyFont="1" applyFill="1" applyBorder="1" applyAlignment="1">
      <alignment horizontal="center" vertical="center"/>
    </xf>
    <xf numFmtId="0" fontId="6" fillId="4" borderId="1" xfId="1" applyFont="1" applyFill="1" applyBorder="1" applyAlignment="1">
      <alignment horizontal="left" vertical="center" wrapText="1"/>
    </xf>
    <xf numFmtId="0" fontId="6" fillId="4" borderId="1" xfId="1" applyFont="1" applyFill="1" applyBorder="1" applyAlignment="1">
      <alignment horizontal="left" vertical="center"/>
    </xf>
    <xf numFmtId="0" fontId="6" fillId="4" borderId="2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vertical="center" wrapText="1"/>
    </xf>
    <xf numFmtId="0" fontId="6" fillId="6" borderId="1" xfId="0" applyFont="1" applyFill="1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/>
    </xf>
    <xf numFmtId="0" fontId="6" fillId="6" borderId="2" xfId="0" applyFont="1" applyFill="1" applyBorder="1" applyAlignment="1">
      <alignment horizontal="center" vertical="center"/>
    </xf>
    <xf numFmtId="0" fontId="6" fillId="6" borderId="2" xfId="0" applyFont="1" applyFill="1" applyBorder="1" applyAlignment="1">
      <alignment horizontal="center" vertical="center"/>
    </xf>
    <xf numFmtId="0" fontId="6" fillId="2" borderId="0" xfId="0" applyFont="1" applyFill="1"/>
    <xf numFmtId="0" fontId="5" fillId="6" borderId="5" xfId="0" applyFont="1" applyFill="1" applyBorder="1" applyAlignment="1">
      <alignment horizontal="center" vertical="center"/>
    </xf>
    <xf numFmtId="0" fontId="6" fillId="6" borderId="5" xfId="0" applyFont="1" applyFill="1" applyBorder="1" applyAlignment="1">
      <alignment horizontal="center" vertical="center"/>
    </xf>
    <xf numFmtId="0" fontId="6" fillId="6" borderId="5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0" fontId="6" fillId="6" borderId="4" xfId="0" applyFont="1" applyFill="1" applyBorder="1" applyAlignment="1">
      <alignment horizontal="center" vertical="center"/>
    </xf>
    <xf numFmtId="0" fontId="6" fillId="6" borderId="6" xfId="0" applyFont="1" applyFill="1" applyBorder="1" applyAlignment="1">
      <alignment horizontal="center" vertical="center"/>
    </xf>
    <xf numFmtId="0" fontId="6" fillId="6" borderId="7" xfId="0" applyFont="1" applyFill="1" applyBorder="1" applyAlignment="1">
      <alignment horizontal="center" vertical="center"/>
    </xf>
    <xf numFmtId="0" fontId="6" fillId="6" borderId="3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5" fillId="3" borderId="1" xfId="1" applyFont="1" applyFill="1" applyBorder="1" applyAlignment="1">
      <alignment horizontal="center" vertical="center"/>
    </xf>
    <xf numFmtId="0" fontId="5" fillId="4" borderId="1" xfId="1" applyFont="1" applyFill="1" applyBorder="1" applyAlignment="1">
      <alignment horizontal="center" vertical="center"/>
    </xf>
    <xf numFmtId="0" fontId="0" fillId="0" borderId="0" xfId="0" applyFont="1"/>
  </cellXfs>
  <cellStyles count="2">
    <cellStyle name="Normalny" xfId="0" builtinId="0"/>
    <cellStyle name="Normalny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49"/>
  <sheetViews>
    <sheetView tabSelected="1" zoomScaleNormal="100" workbookViewId="0">
      <selection sqref="A1:W1"/>
    </sheetView>
  </sheetViews>
  <sheetFormatPr defaultColWidth="9.109375" defaultRowHeight="13.2" x14ac:dyDescent="0.25"/>
  <cols>
    <col min="1" max="1" width="3.44140625" style="2" customWidth="1"/>
    <col min="2" max="2" width="3.33203125" style="2" customWidth="1"/>
    <col min="3" max="3" width="15.44140625" style="1" bestFit="1" customWidth="1"/>
    <col min="4" max="5" width="3.5546875" style="2" bestFit="1" customWidth="1"/>
    <col min="6" max="6" width="3.88671875" style="2" bestFit="1" customWidth="1"/>
    <col min="7" max="7" width="3.5546875" style="2" bestFit="1" customWidth="1"/>
    <col min="8" max="8" width="2.33203125" style="2" bestFit="1" customWidth="1"/>
    <col min="9" max="9" width="15.6640625" style="2" bestFit="1" customWidth="1"/>
    <col min="10" max="11" width="3.5546875" style="2" bestFit="1" customWidth="1"/>
    <col min="12" max="12" width="3.88671875" style="2" bestFit="1" customWidth="1"/>
    <col min="13" max="13" width="3.5546875" style="2" bestFit="1" customWidth="1"/>
    <col min="14" max="14" width="2.33203125" style="1" bestFit="1" customWidth="1"/>
    <col min="15" max="15" width="16.77734375" style="2" bestFit="1" customWidth="1"/>
    <col min="16" max="17" width="3.5546875" style="2" bestFit="1" customWidth="1"/>
    <col min="18" max="18" width="3.88671875" style="2" bestFit="1" customWidth="1"/>
    <col min="19" max="19" width="3.5546875" style="2" bestFit="1" customWidth="1"/>
    <col min="20" max="20" width="3.44140625" style="2" customWidth="1"/>
    <col min="21" max="21" width="3.109375" style="3" bestFit="1" customWidth="1"/>
    <col min="22" max="22" width="26.109375" style="4" bestFit="1" customWidth="1"/>
    <col min="23" max="23" width="8" style="1" bestFit="1" customWidth="1"/>
    <col min="24" max="24" width="2.44140625" style="1" customWidth="1"/>
    <col min="25" max="25" width="3.88671875" style="1" customWidth="1"/>
    <col min="26" max="26" width="2.33203125" style="1" bestFit="1" customWidth="1"/>
    <col min="27" max="27" width="15.109375" style="1" bestFit="1" customWidth="1"/>
    <col min="28" max="28" width="3.109375" style="1" bestFit="1" customWidth="1"/>
    <col min="29" max="29" width="3.44140625" style="1" bestFit="1" customWidth="1"/>
    <col min="30" max="30" width="3.88671875" style="1" bestFit="1" customWidth="1"/>
    <col min="31" max="31" width="3.44140625" style="1" bestFit="1" customWidth="1"/>
    <col min="32" max="32" width="2.33203125" style="1" bestFit="1" customWidth="1"/>
    <col min="33" max="33" width="16.77734375" style="1" bestFit="1" customWidth="1"/>
    <col min="34" max="34" width="3.109375" style="1" bestFit="1" customWidth="1"/>
    <col min="35" max="35" width="3.44140625" style="1" bestFit="1" customWidth="1"/>
    <col min="36" max="36" width="3.88671875" style="1" bestFit="1" customWidth="1"/>
    <col min="37" max="37" width="3.44140625" style="1" bestFit="1" customWidth="1"/>
    <col min="38" max="38" width="2.33203125" style="1" bestFit="1" customWidth="1"/>
    <col min="39" max="39" width="15.6640625" style="1" bestFit="1" customWidth="1"/>
    <col min="40" max="40" width="3.109375" style="1" bestFit="1" customWidth="1"/>
    <col min="41" max="41" width="3.44140625" style="1" bestFit="1" customWidth="1"/>
    <col min="42" max="42" width="3.88671875" style="1" bestFit="1" customWidth="1"/>
    <col min="43" max="43" width="3.44140625" style="1" bestFit="1" customWidth="1"/>
    <col min="44" max="44" width="2.33203125" style="1" bestFit="1" customWidth="1"/>
    <col min="45" max="45" width="4" style="1" bestFit="1" customWidth="1"/>
    <col min="46" max="46" width="26.109375" style="1" bestFit="1" customWidth="1"/>
    <col min="47" max="47" width="8" style="1" bestFit="1" customWidth="1"/>
    <col min="48" max="16384" width="9.109375" style="1"/>
  </cols>
  <sheetData>
    <row r="1" spans="1:47" s="78" customFormat="1" x14ac:dyDescent="0.25">
      <c r="A1" s="14" t="s">
        <v>32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Y1" s="14" t="s">
        <v>57</v>
      </c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</row>
    <row r="2" spans="1:47" s="27" customFormat="1" ht="10.199999999999999" x14ac:dyDescent="0.2">
      <c r="A2" s="21" t="s">
        <v>12</v>
      </c>
      <c r="B2" s="22" t="s">
        <v>13</v>
      </c>
      <c r="C2" s="23" t="s">
        <v>0</v>
      </c>
      <c r="D2" s="23"/>
      <c r="E2" s="23"/>
      <c r="F2" s="23"/>
      <c r="G2" s="23"/>
      <c r="H2" s="24"/>
      <c r="I2" s="22" t="s">
        <v>1</v>
      </c>
      <c r="J2" s="22"/>
      <c r="K2" s="22"/>
      <c r="L2" s="22"/>
      <c r="M2" s="22"/>
      <c r="N2" s="22"/>
      <c r="O2" s="22" t="s">
        <v>3</v>
      </c>
      <c r="P2" s="22"/>
      <c r="Q2" s="22"/>
      <c r="R2" s="22"/>
      <c r="S2" s="22"/>
      <c r="T2" s="22"/>
      <c r="U2" s="25" t="s">
        <v>4</v>
      </c>
      <c r="V2" s="22" t="s">
        <v>11</v>
      </c>
      <c r="W2" s="26" t="s">
        <v>21</v>
      </c>
      <c r="Y2" s="21" t="s">
        <v>12</v>
      </c>
      <c r="Z2" s="22" t="s">
        <v>13</v>
      </c>
      <c r="AA2" s="23" t="s">
        <v>0</v>
      </c>
      <c r="AB2" s="23"/>
      <c r="AC2" s="23"/>
      <c r="AD2" s="23"/>
      <c r="AE2" s="23"/>
      <c r="AF2" s="24"/>
      <c r="AG2" s="22" t="s">
        <v>1</v>
      </c>
      <c r="AH2" s="22"/>
      <c r="AI2" s="22"/>
      <c r="AJ2" s="22"/>
      <c r="AK2" s="22"/>
      <c r="AL2" s="22"/>
      <c r="AM2" s="22" t="s">
        <v>3</v>
      </c>
      <c r="AN2" s="22"/>
      <c r="AO2" s="22"/>
      <c r="AP2" s="22"/>
      <c r="AQ2" s="22"/>
      <c r="AR2" s="22"/>
      <c r="AS2" s="25" t="s">
        <v>4</v>
      </c>
      <c r="AT2" s="22" t="s">
        <v>11</v>
      </c>
      <c r="AU2" s="26" t="s">
        <v>21</v>
      </c>
    </row>
    <row r="3" spans="1:47" s="27" customFormat="1" ht="10.199999999999999" x14ac:dyDescent="0.2">
      <c r="A3" s="28"/>
      <c r="B3" s="22"/>
      <c r="C3" s="29" t="s">
        <v>20</v>
      </c>
      <c r="D3" s="25" t="s">
        <v>6</v>
      </c>
      <c r="E3" s="25" t="s">
        <v>7</v>
      </c>
      <c r="F3" s="25" t="s">
        <v>8</v>
      </c>
      <c r="G3" s="25" t="s">
        <v>9</v>
      </c>
      <c r="H3" s="25" t="s">
        <v>5</v>
      </c>
      <c r="I3" s="25" t="s">
        <v>20</v>
      </c>
      <c r="J3" s="25" t="s">
        <v>6</v>
      </c>
      <c r="K3" s="25" t="s">
        <v>7</v>
      </c>
      <c r="L3" s="25" t="s">
        <v>8</v>
      </c>
      <c r="M3" s="25" t="s">
        <v>9</v>
      </c>
      <c r="N3" s="25" t="s">
        <v>5</v>
      </c>
      <c r="O3" s="25" t="s">
        <v>20</v>
      </c>
      <c r="P3" s="25" t="s">
        <v>6</v>
      </c>
      <c r="Q3" s="25" t="s">
        <v>7</v>
      </c>
      <c r="R3" s="25" t="s">
        <v>8</v>
      </c>
      <c r="S3" s="25" t="s">
        <v>9</v>
      </c>
      <c r="T3" s="25" t="s">
        <v>5</v>
      </c>
      <c r="U3" s="25" t="s">
        <v>2</v>
      </c>
      <c r="V3" s="22"/>
      <c r="W3" s="30" t="s">
        <v>22</v>
      </c>
      <c r="Y3" s="28"/>
      <c r="Z3" s="22"/>
      <c r="AA3" s="29" t="s">
        <v>20</v>
      </c>
      <c r="AB3" s="25" t="s">
        <v>6</v>
      </c>
      <c r="AC3" s="25" t="s">
        <v>7</v>
      </c>
      <c r="AD3" s="25" t="s">
        <v>8</v>
      </c>
      <c r="AE3" s="25" t="s">
        <v>9</v>
      </c>
      <c r="AF3" s="25" t="s">
        <v>5</v>
      </c>
      <c r="AG3" s="25" t="s">
        <v>20</v>
      </c>
      <c r="AH3" s="25" t="s">
        <v>6</v>
      </c>
      <c r="AI3" s="25" t="s">
        <v>7</v>
      </c>
      <c r="AJ3" s="25" t="s">
        <v>8</v>
      </c>
      <c r="AK3" s="25" t="s">
        <v>9</v>
      </c>
      <c r="AL3" s="25" t="s">
        <v>5</v>
      </c>
      <c r="AM3" s="25" t="s">
        <v>20</v>
      </c>
      <c r="AN3" s="25" t="s">
        <v>6</v>
      </c>
      <c r="AO3" s="25" t="s">
        <v>7</v>
      </c>
      <c r="AP3" s="25" t="s">
        <v>8</v>
      </c>
      <c r="AQ3" s="25" t="s">
        <v>9</v>
      </c>
      <c r="AR3" s="25" t="s">
        <v>5</v>
      </c>
      <c r="AS3" s="25" t="s">
        <v>2</v>
      </c>
      <c r="AT3" s="22"/>
      <c r="AU3" s="30" t="s">
        <v>22</v>
      </c>
    </row>
    <row r="4" spans="1:47" s="27" customFormat="1" ht="10.199999999999999" x14ac:dyDescent="0.2">
      <c r="A4" s="15">
        <v>1</v>
      </c>
      <c r="B4" s="31">
        <v>1</v>
      </c>
      <c r="C4" s="32" t="s">
        <v>92</v>
      </c>
      <c r="D4" s="76">
        <v>1</v>
      </c>
      <c r="E4" s="34">
        <v>27.5</v>
      </c>
      <c r="F4" s="33">
        <v>940</v>
      </c>
      <c r="G4" s="34">
        <v>23</v>
      </c>
      <c r="H4" s="6">
        <f>SUM(D4:D8)</f>
        <v>6</v>
      </c>
      <c r="I4" s="35" t="s">
        <v>142</v>
      </c>
      <c r="J4" s="76">
        <v>0</v>
      </c>
      <c r="K4" s="34"/>
      <c r="L4" s="33"/>
      <c r="M4" s="34">
        <v>42</v>
      </c>
      <c r="N4" s="6">
        <f>SUM(J4:J8)</f>
        <v>4</v>
      </c>
      <c r="O4" s="35" t="s">
        <v>165</v>
      </c>
      <c r="P4" s="76">
        <v>2</v>
      </c>
      <c r="Q4" s="34">
        <v>34.1</v>
      </c>
      <c r="R4" s="33">
        <v>2240</v>
      </c>
      <c r="S4" s="34">
        <v>10</v>
      </c>
      <c r="T4" s="6">
        <f>SUM(P4:P8)</f>
        <v>9</v>
      </c>
      <c r="U4" s="6">
        <f>SUM(H4,N4,T4)</f>
        <v>19</v>
      </c>
      <c r="V4" s="36" t="s">
        <v>33</v>
      </c>
      <c r="W4" s="6">
        <f>SUM(U4)-18</f>
        <v>1</v>
      </c>
      <c r="Y4" s="15">
        <v>1</v>
      </c>
      <c r="Z4" s="31">
        <v>1</v>
      </c>
      <c r="AA4" s="32" t="s">
        <v>173</v>
      </c>
      <c r="AB4" s="76">
        <v>1</v>
      </c>
      <c r="AC4" s="34">
        <v>27.4</v>
      </c>
      <c r="AD4" s="33">
        <v>940</v>
      </c>
      <c r="AE4" s="34">
        <v>33</v>
      </c>
      <c r="AF4" s="6">
        <f>SUM(AB4:AB7)</f>
        <v>5</v>
      </c>
      <c r="AG4" s="35" t="s">
        <v>100</v>
      </c>
      <c r="AH4" s="76">
        <v>2</v>
      </c>
      <c r="AI4" s="34">
        <v>31.2</v>
      </c>
      <c r="AJ4" s="33">
        <v>1940</v>
      </c>
      <c r="AK4" s="34">
        <v>19</v>
      </c>
      <c r="AL4" s="6">
        <f>SUM(AH4:AH7)</f>
        <v>8</v>
      </c>
      <c r="AM4" s="35" t="s">
        <v>94</v>
      </c>
      <c r="AN4" s="76">
        <v>1</v>
      </c>
      <c r="AO4" s="34">
        <v>35.1</v>
      </c>
      <c r="AP4" s="33">
        <v>1180</v>
      </c>
      <c r="AQ4" s="34">
        <v>22</v>
      </c>
      <c r="AR4" s="6">
        <f>SUM(AN4:AN7)</f>
        <v>4</v>
      </c>
      <c r="AS4" s="6">
        <f>SUM(AF4,AL4,AR4)</f>
        <v>17</v>
      </c>
      <c r="AT4" s="36" t="s">
        <v>58</v>
      </c>
      <c r="AU4" s="6">
        <f>SUM(AS4)-28</f>
        <v>-11</v>
      </c>
    </row>
    <row r="5" spans="1:47" s="27" customFormat="1" ht="10.199999999999999" x14ac:dyDescent="0.2">
      <c r="A5" s="16"/>
      <c r="B5" s="31">
        <v>2</v>
      </c>
      <c r="C5" s="32" t="s">
        <v>166</v>
      </c>
      <c r="D5" s="76">
        <v>0</v>
      </c>
      <c r="E5" s="34"/>
      <c r="F5" s="33"/>
      <c r="G5" s="34">
        <v>42</v>
      </c>
      <c r="H5" s="6"/>
      <c r="I5" s="35" t="s">
        <v>106</v>
      </c>
      <c r="J5" s="76">
        <v>0</v>
      </c>
      <c r="K5" s="34"/>
      <c r="L5" s="33"/>
      <c r="M5" s="34">
        <v>42</v>
      </c>
      <c r="N5" s="6"/>
      <c r="O5" s="37" t="s">
        <v>115</v>
      </c>
      <c r="P5" s="76">
        <v>1</v>
      </c>
      <c r="Q5" s="34">
        <v>35.4</v>
      </c>
      <c r="R5" s="33">
        <v>1180</v>
      </c>
      <c r="S5" s="34">
        <v>19</v>
      </c>
      <c r="T5" s="6"/>
      <c r="U5" s="6"/>
      <c r="V5" s="38"/>
      <c r="W5" s="6"/>
      <c r="Y5" s="16"/>
      <c r="Z5" s="31">
        <v>2</v>
      </c>
      <c r="AA5" s="32" t="s">
        <v>120</v>
      </c>
      <c r="AB5" s="76">
        <v>1</v>
      </c>
      <c r="AC5" s="34">
        <v>28.1</v>
      </c>
      <c r="AD5" s="33">
        <v>970</v>
      </c>
      <c r="AE5" s="34">
        <v>32</v>
      </c>
      <c r="AF5" s="6"/>
      <c r="AG5" s="35" t="s">
        <v>85</v>
      </c>
      <c r="AH5" s="76">
        <v>3</v>
      </c>
      <c r="AI5" s="34">
        <v>30.6</v>
      </c>
      <c r="AJ5" s="33">
        <v>2970</v>
      </c>
      <c r="AK5" s="34">
        <v>15</v>
      </c>
      <c r="AL5" s="6"/>
      <c r="AM5" s="37" t="s">
        <v>98</v>
      </c>
      <c r="AN5" s="76">
        <v>3</v>
      </c>
      <c r="AO5" s="34">
        <v>34.4</v>
      </c>
      <c r="AP5" s="33">
        <v>3270</v>
      </c>
      <c r="AQ5" s="34">
        <v>7</v>
      </c>
      <c r="AR5" s="6"/>
      <c r="AS5" s="6"/>
      <c r="AT5" s="38"/>
      <c r="AU5" s="6"/>
    </row>
    <row r="6" spans="1:47" s="27" customFormat="1" ht="10.199999999999999" x14ac:dyDescent="0.2">
      <c r="A6" s="16"/>
      <c r="B6" s="31">
        <v>3</v>
      </c>
      <c r="C6" s="32" t="s">
        <v>105</v>
      </c>
      <c r="D6" s="76">
        <v>0</v>
      </c>
      <c r="E6" s="34"/>
      <c r="F6" s="33"/>
      <c r="G6" s="34">
        <v>42</v>
      </c>
      <c r="H6" s="6"/>
      <c r="I6" s="35" t="s">
        <v>189</v>
      </c>
      <c r="J6" s="76">
        <v>1</v>
      </c>
      <c r="K6" s="34">
        <v>26.6</v>
      </c>
      <c r="L6" s="33">
        <v>910</v>
      </c>
      <c r="M6" s="34">
        <v>21.5</v>
      </c>
      <c r="N6" s="6"/>
      <c r="O6" s="37" t="s">
        <v>129</v>
      </c>
      <c r="P6" s="76">
        <v>1</v>
      </c>
      <c r="Q6" s="34">
        <v>25</v>
      </c>
      <c r="R6" s="33">
        <v>850</v>
      </c>
      <c r="S6" s="34">
        <v>26</v>
      </c>
      <c r="T6" s="6"/>
      <c r="U6" s="6"/>
      <c r="V6" s="38" t="s">
        <v>34</v>
      </c>
      <c r="W6" s="6"/>
      <c r="Y6" s="16"/>
      <c r="Z6" s="31">
        <v>3</v>
      </c>
      <c r="AA6" s="32" t="s">
        <v>28</v>
      </c>
      <c r="AB6" s="76">
        <v>3</v>
      </c>
      <c r="AC6" s="34">
        <v>38.5</v>
      </c>
      <c r="AD6" s="33">
        <v>3060</v>
      </c>
      <c r="AE6" s="34">
        <v>19</v>
      </c>
      <c r="AF6" s="6"/>
      <c r="AG6" s="35" t="s">
        <v>27</v>
      </c>
      <c r="AH6" s="76">
        <v>2</v>
      </c>
      <c r="AI6" s="34">
        <v>28.8</v>
      </c>
      <c r="AJ6" s="33">
        <v>1940</v>
      </c>
      <c r="AK6" s="34">
        <v>20</v>
      </c>
      <c r="AL6" s="6"/>
      <c r="AM6" s="37" t="s">
        <v>183</v>
      </c>
      <c r="AN6" s="76">
        <v>0</v>
      </c>
      <c r="AO6" s="34"/>
      <c r="AP6" s="33"/>
      <c r="AQ6" s="34">
        <v>42</v>
      </c>
      <c r="AR6" s="6"/>
      <c r="AS6" s="6"/>
      <c r="AT6" s="38" t="s">
        <v>59</v>
      </c>
      <c r="AU6" s="6"/>
    </row>
    <row r="7" spans="1:47" s="27" customFormat="1" ht="10.199999999999999" x14ac:dyDescent="0.2">
      <c r="A7" s="16"/>
      <c r="B7" s="31">
        <v>4</v>
      </c>
      <c r="C7" s="32" t="s">
        <v>26</v>
      </c>
      <c r="D7" s="76">
        <v>1</v>
      </c>
      <c r="E7" s="34">
        <v>25.4</v>
      </c>
      <c r="F7" s="33">
        <v>880</v>
      </c>
      <c r="G7" s="34">
        <v>29</v>
      </c>
      <c r="H7" s="6"/>
      <c r="I7" s="37" t="s">
        <v>164</v>
      </c>
      <c r="J7" s="76">
        <v>0</v>
      </c>
      <c r="K7" s="34"/>
      <c r="L7" s="33"/>
      <c r="M7" s="34">
        <v>42</v>
      </c>
      <c r="N7" s="6"/>
      <c r="O7" s="35" t="s">
        <v>126</v>
      </c>
      <c r="P7" s="76">
        <v>3</v>
      </c>
      <c r="Q7" s="34">
        <v>39.200000000000003</v>
      </c>
      <c r="R7" s="33">
        <v>3270</v>
      </c>
      <c r="S7" s="34">
        <v>4</v>
      </c>
      <c r="T7" s="6"/>
      <c r="U7" s="6"/>
      <c r="V7" s="38"/>
      <c r="W7" s="6"/>
      <c r="Y7" s="16"/>
      <c r="Z7" s="31">
        <v>4</v>
      </c>
      <c r="AA7" s="32" t="s">
        <v>165</v>
      </c>
      <c r="AB7" s="76">
        <v>0</v>
      </c>
      <c r="AC7" s="34"/>
      <c r="AD7" s="33"/>
      <c r="AE7" s="34">
        <v>42</v>
      </c>
      <c r="AF7" s="6"/>
      <c r="AG7" s="37" t="s">
        <v>119</v>
      </c>
      <c r="AH7" s="76">
        <v>1</v>
      </c>
      <c r="AI7" s="34">
        <v>25.8</v>
      </c>
      <c r="AJ7" s="33">
        <v>880</v>
      </c>
      <c r="AK7" s="34">
        <v>29</v>
      </c>
      <c r="AL7" s="6"/>
      <c r="AM7" s="35" t="s">
        <v>138</v>
      </c>
      <c r="AN7" s="76">
        <v>0</v>
      </c>
      <c r="AO7" s="34"/>
      <c r="AP7" s="33"/>
      <c r="AQ7" s="34">
        <v>42</v>
      </c>
      <c r="AR7" s="6"/>
      <c r="AS7" s="6"/>
      <c r="AT7" s="38"/>
      <c r="AU7" s="6"/>
    </row>
    <row r="8" spans="1:47" s="27" customFormat="1" ht="10.199999999999999" x14ac:dyDescent="0.2">
      <c r="A8" s="17"/>
      <c r="B8" s="31">
        <v>5</v>
      </c>
      <c r="C8" s="39" t="s">
        <v>188</v>
      </c>
      <c r="D8" s="76">
        <v>4</v>
      </c>
      <c r="E8" s="34">
        <v>34</v>
      </c>
      <c r="F8" s="33">
        <v>3880</v>
      </c>
      <c r="G8" s="34">
        <v>5</v>
      </c>
      <c r="H8" s="6"/>
      <c r="I8" s="35" t="s">
        <v>181</v>
      </c>
      <c r="J8" s="76">
        <v>3</v>
      </c>
      <c r="K8" s="34">
        <v>37.1</v>
      </c>
      <c r="L8" s="33">
        <v>3270</v>
      </c>
      <c r="M8" s="34">
        <v>7</v>
      </c>
      <c r="N8" s="6"/>
      <c r="O8" s="35" t="s">
        <v>89</v>
      </c>
      <c r="P8" s="76">
        <v>2</v>
      </c>
      <c r="Q8" s="34">
        <v>37.5</v>
      </c>
      <c r="R8" s="33">
        <v>2180</v>
      </c>
      <c r="S8" s="34">
        <v>11</v>
      </c>
      <c r="T8" s="6"/>
      <c r="U8" s="6"/>
      <c r="V8" s="40"/>
      <c r="W8" s="6"/>
      <c r="Y8" s="18">
        <v>2</v>
      </c>
      <c r="Z8" s="41">
        <v>5</v>
      </c>
      <c r="AA8" s="42" t="s">
        <v>191</v>
      </c>
      <c r="AB8" s="77">
        <v>2</v>
      </c>
      <c r="AC8" s="44">
        <v>38.200000000000003</v>
      </c>
      <c r="AD8" s="43">
        <v>2270</v>
      </c>
      <c r="AE8" s="44">
        <v>21</v>
      </c>
      <c r="AF8" s="13">
        <f>SUM(AB8:AB11)</f>
        <v>8</v>
      </c>
      <c r="AG8" s="45" t="s">
        <v>89</v>
      </c>
      <c r="AH8" s="77">
        <v>0</v>
      </c>
      <c r="AI8" s="44"/>
      <c r="AJ8" s="43"/>
      <c r="AK8" s="44">
        <v>42</v>
      </c>
      <c r="AL8" s="13">
        <f>SUM(AH8:AH11)</f>
        <v>5</v>
      </c>
      <c r="AM8" s="46" t="s">
        <v>90</v>
      </c>
      <c r="AN8" s="77">
        <v>2</v>
      </c>
      <c r="AO8" s="44">
        <v>37.700000000000003</v>
      </c>
      <c r="AP8" s="43">
        <v>2180</v>
      </c>
      <c r="AQ8" s="44">
        <v>11</v>
      </c>
      <c r="AR8" s="13">
        <f>SUM(AN8:AN11)</f>
        <v>5</v>
      </c>
      <c r="AS8" s="13">
        <f>SUM(AF8,AL8,AR8)</f>
        <v>18</v>
      </c>
      <c r="AT8" s="47" t="s">
        <v>60</v>
      </c>
      <c r="AU8" s="13">
        <f>SUM(AS8)-28</f>
        <v>-10</v>
      </c>
    </row>
    <row r="9" spans="1:47" s="27" customFormat="1" ht="11.25" customHeight="1" x14ac:dyDescent="0.2">
      <c r="A9" s="18">
        <v>2</v>
      </c>
      <c r="B9" s="41">
        <v>6</v>
      </c>
      <c r="C9" s="42" t="s">
        <v>138</v>
      </c>
      <c r="D9" s="77">
        <v>2</v>
      </c>
      <c r="E9" s="44">
        <v>36</v>
      </c>
      <c r="F9" s="43">
        <v>2330</v>
      </c>
      <c r="G9" s="44">
        <v>14</v>
      </c>
      <c r="H9" s="13">
        <f>SUM(D9:D13)</f>
        <v>9</v>
      </c>
      <c r="I9" s="45" t="s">
        <v>186</v>
      </c>
      <c r="J9" s="77">
        <v>1</v>
      </c>
      <c r="K9" s="44">
        <v>27.5</v>
      </c>
      <c r="L9" s="43">
        <v>940</v>
      </c>
      <c r="M9" s="44">
        <v>16</v>
      </c>
      <c r="N9" s="13">
        <f>SUM(J9:J13)</f>
        <v>7</v>
      </c>
      <c r="O9" s="46" t="s">
        <v>145</v>
      </c>
      <c r="P9" s="77">
        <v>0</v>
      </c>
      <c r="Q9" s="44"/>
      <c r="R9" s="43"/>
      <c r="S9" s="44">
        <v>42</v>
      </c>
      <c r="T9" s="13">
        <f>SUM(P9:P13)</f>
        <v>10</v>
      </c>
      <c r="U9" s="13">
        <f>SUM(H9,N9,T9)</f>
        <v>26</v>
      </c>
      <c r="V9" s="47" t="s">
        <v>35</v>
      </c>
      <c r="W9" s="13">
        <f>SUM(U9)-18</f>
        <v>8</v>
      </c>
      <c r="Y9" s="19"/>
      <c r="Z9" s="41">
        <v>6</v>
      </c>
      <c r="AA9" s="42" t="s">
        <v>156</v>
      </c>
      <c r="AB9" s="77">
        <v>1</v>
      </c>
      <c r="AC9" s="44">
        <v>34.299999999999997</v>
      </c>
      <c r="AD9" s="43">
        <v>1150</v>
      </c>
      <c r="AE9" s="44">
        <v>27</v>
      </c>
      <c r="AF9" s="13"/>
      <c r="AG9" s="46" t="s">
        <v>84</v>
      </c>
      <c r="AH9" s="77">
        <v>0</v>
      </c>
      <c r="AI9" s="44"/>
      <c r="AJ9" s="43"/>
      <c r="AK9" s="44">
        <v>42</v>
      </c>
      <c r="AL9" s="13"/>
      <c r="AM9" s="46" t="s">
        <v>133</v>
      </c>
      <c r="AN9" s="77">
        <v>0</v>
      </c>
      <c r="AO9" s="44"/>
      <c r="AP9" s="43"/>
      <c r="AQ9" s="44">
        <v>42</v>
      </c>
      <c r="AR9" s="13"/>
      <c r="AS9" s="13"/>
      <c r="AT9" s="48"/>
      <c r="AU9" s="13"/>
    </row>
    <row r="10" spans="1:47" s="27" customFormat="1" ht="11.25" customHeight="1" x14ac:dyDescent="0.2">
      <c r="A10" s="19"/>
      <c r="B10" s="41">
        <v>7</v>
      </c>
      <c r="C10" s="42" t="s">
        <v>148</v>
      </c>
      <c r="D10" s="77">
        <v>0</v>
      </c>
      <c r="E10" s="44"/>
      <c r="F10" s="43"/>
      <c r="G10" s="44">
        <v>42</v>
      </c>
      <c r="H10" s="13"/>
      <c r="I10" s="46" t="s">
        <v>190</v>
      </c>
      <c r="J10" s="77">
        <v>0</v>
      </c>
      <c r="K10" s="44"/>
      <c r="L10" s="43"/>
      <c r="M10" s="44">
        <v>42</v>
      </c>
      <c r="N10" s="13"/>
      <c r="O10" s="46" t="s">
        <v>127</v>
      </c>
      <c r="P10" s="77">
        <v>3</v>
      </c>
      <c r="Q10" s="44">
        <v>47.1</v>
      </c>
      <c r="R10" s="43">
        <v>3600</v>
      </c>
      <c r="S10" s="44">
        <v>2</v>
      </c>
      <c r="T10" s="13"/>
      <c r="U10" s="13"/>
      <c r="V10" s="48"/>
      <c r="W10" s="13"/>
      <c r="Y10" s="19"/>
      <c r="Z10" s="41">
        <v>7</v>
      </c>
      <c r="AA10" s="42" t="s">
        <v>126</v>
      </c>
      <c r="AB10" s="77">
        <v>1</v>
      </c>
      <c r="AC10" s="44">
        <v>32.6</v>
      </c>
      <c r="AD10" s="43">
        <v>1090</v>
      </c>
      <c r="AE10" s="44">
        <v>29</v>
      </c>
      <c r="AF10" s="13"/>
      <c r="AG10" s="46" t="s">
        <v>118</v>
      </c>
      <c r="AH10" s="77">
        <v>1</v>
      </c>
      <c r="AI10" s="44">
        <v>35.9</v>
      </c>
      <c r="AJ10" s="43">
        <v>1180</v>
      </c>
      <c r="AK10" s="44">
        <v>22</v>
      </c>
      <c r="AL10" s="13"/>
      <c r="AM10" s="46" t="s">
        <v>111</v>
      </c>
      <c r="AN10" s="77">
        <v>2</v>
      </c>
      <c r="AO10" s="44">
        <v>40.200000000000003</v>
      </c>
      <c r="AP10" s="43">
        <v>2210</v>
      </c>
      <c r="AQ10" s="44">
        <v>10</v>
      </c>
      <c r="AR10" s="13"/>
      <c r="AS10" s="13"/>
      <c r="AT10" s="48" t="s">
        <v>61</v>
      </c>
      <c r="AU10" s="13"/>
    </row>
    <row r="11" spans="1:47" s="27" customFormat="1" ht="11.25" customHeight="1" x14ac:dyDescent="0.2">
      <c r="A11" s="19"/>
      <c r="B11" s="41">
        <v>8</v>
      </c>
      <c r="C11" s="42" t="s">
        <v>84</v>
      </c>
      <c r="D11" s="77">
        <v>1</v>
      </c>
      <c r="E11" s="44">
        <v>39</v>
      </c>
      <c r="F11" s="43">
        <v>1270</v>
      </c>
      <c r="G11" s="44">
        <v>20</v>
      </c>
      <c r="H11" s="13"/>
      <c r="I11" s="46" t="s">
        <v>56</v>
      </c>
      <c r="J11" s="77">
        <v>0</v>
      </c>
      <c r="K11" s="44"/>
      <c r="L11" s="43"/>
      <c r="M11" s="44">
        <v>42</v>
      </c>
      <c r="N11" s="13"/>
      <c r="O11" s="46" t="s">
        <v>119</v>
      </c>
      <c r="P11" s="77">
        <v>2</v>
      </c>
      <c r="Q11" s="44">
        <v>39.5</v>
      </c>
      <c r="R11" s="43">
        <v>2450</v>
      </c>
      <c r="S11" s="44">
        <v>9</v>
      </c>
      <c r="T11" s="13"/>
      <c r="U11" s="13"/>
      <c r="V11" s="48" t="s">
        <v>39</v>
      </c>
      <c r="W11" s="13"/>
      <c r="Y11" s="19"/>
      <c r="Z11" s="41">
        <v>8</v>
      </c>
      <c r="AA11" s="42" t="s">
        <v>110</v>
      </c>
      <c r="AB11" s="77">
        <v>4</v>
      </c>
      <c r="AC11" s="44">
        <v>36.5</v>
      </c>
      <c r="AD11" s="43">
        <v>4390</v>
      </c>
      <c r="AE11" s="44">
        <v>11</v>
      </c>
      <c r="AF11" s="13"/>
      <c r="AG11" s="46" t="s">
        <v>26</v>
      </c>
      <c r="AH11" s="77">
        <v>4</v>
      </c>
      <c r="AI11" s="44">
        <v>30</v>
      </c>
      <c r="AJ11" s="43">
        <v>3790</v>
      </c>
      <c r="AK11" s="44">
        <v>9</v>
      </c>
      <c r="AL11" s="13"/>
      <c r="AM11" s="45" t="s">
        <v>88</v>
      </c>
      <c r="AN11" s="77">
        <v>1</v>
      </c>
      <c r="AO11" s="44">
        <v>35.299999999999997</v>
      </c>
      <c r="AP11" s="43">
        <v>1180</v>
      </c>
      <c r="AQ11" s="44">
        <v>21</v>
      </c>
      <c r="AR11" s="13"/>
      <c r="AS11" s="13"/>
      <c r="AT11" s="48"/>
      <c r="AU11" s="13"/>
    </row>
    <row r="12" spans="1:47" s="27" customFormat="1" ht="11.25" customHeight="1" x14ac:dyDescent="0.2">
      <c r="A12" s="19"/>
      <c r="B12" s="41">
        <v>9</v>
      </c>
      <c r="C12" s="42" t="s">
        <v>158</v>
      </c>
      <c r="D12" s="77">
        <v>3</v>
      </c>
      <c r="E12" s="44">
        <v>42.1</v>
      </c>
      <c r="F12" s="43">
        <v>3930</v>
      </c>
      <c r="G12" s="44">
        <v>4</v>
      </c>
      <c r="H12" s="13"/>
      <c r="I12" s="46" t="s">
        <v>191</v>
      </c>
      <c r="J12" s="77">
        <v>3</v>
      </c>
      <c r="K12" s="44">
        <v>42.3</v>
      </c>
      <c r="L12" s="43">
        <v>3630</v>
      </c>
      <c r="M12" s="44">
        <v>6</v>
      </c>
      <c r="N12" s="13"/>
      <c r="O12" s="45" t="s">
        <v>162</v>
      </c>
      <c r="P12" s="77">
        <v>3</v>
      </c>
      <c r="Q12" s="44">
        <v>40.1</v>
      </c>
      <c r="R12" s="43">
        <v>3480</v>
      </c>
      <c r="S12" s="44">
        <v>3</v>
      </c>
      <c r="T12" s="13"/>
      <c r="U12" s="13"/>
      <c r="V12" s="48"/>
      <c r="W12" s="13"/>
      <c r="Y12" s="6">
        <v>3</v>
      </c>
      <c r="Z12" s="31">
        <v>9</v>
      </c>
      <c r="AA12" s="32" t="s">
        <v>159</v>
      </c>
      <c r="AB12" s="76">
        <v>4</v>
      </c>
      <c r="AC12" s="34">
        <v>36.700000000000003</v>
      </c>
      <c r="AD12" s="33">
        <v>4150</v>
      </c>
      <c r="AE12" s="34">
        <v>13</v>
      </c>
      <c r="AF12" s="6">
        <f>SUM(AB12:AB15)</f>
        <v>8</v>
      </c>
      <c r="AG12" s="35" t="s">
        <v>122</v>
      </c>
      <c r="AH12" s="76">
        <v>3</v>
      </c>
      <c r="AI12" s="34">
        <v>36.4</v>
      </c>
      <c r="AJ12" s="33">
        <v>3300</v>
      </c>
      <c r="AK12" s="34">
        <v>11</v>
      </c>
      <c r="AL12" s="6">
        <f>SUM(AH12:AH15)</f>
        <v>10</v>
      </c>
      <c r="AM12" s="35" t="s">
        <v>113</v>
      </c>
      <c r="AN12" s="76">
        <v>2</v>
      </c>
      <c r="AO12" s="34">
        <v>31.5</v>
      </c>
      <c r="AP12" s="33">
        <v>2000</v>
      </c>
      <c r="AQ12" s="34">
        <v>14</v>
      </c>
      <c r="AR12" s="6">
        <f>SUM(AN12:AN15)</f>
        <v>4</v>
      </c>
      <c r="AS12" s="6">
        <f>SUM(AF12,AL12,AR12)</f>
        <v>22</v>
      </c>
      <c r="AT12" s="36" t="s">
        <v>62</v>
      </c>
      <c r="AU12" s="6">
        <f>SUM(AS12)-28</f>
        <v>-6</v>
      </c>
    </row>
    <row r="13" spans="1:47" s="27" customFormat="1" ht="11.25" customHeight="1" x14ac:dyDescent="0.2">
      <c r="A13" s="20"/>
      <c r="B13" s="41">
        <v>10</v>
      </c>
      <c r="C13" s="42" t="s">
        <v>85</v>
      </c>
      <c r="D13" s="77">
        <v>3</v>
      </c>
      <c r="E13" s="44">
        <v>42</v>
      </c>
      <c r="F13" s="43">
        <v>3420</v>
      </c>
      <c r="G13" s="44">
        <v>8</v>
      </c>
      <c r="H13" s="13"/>
      <c r="I13" s="46" t="s">
        <v>173</v>
      </c>
      <c r="J13" s="77">
        <v>3</v>
      </c>
      <c r="K13" s="44">
        <v>41.5</v>
      </c>
      <c r="L13" s="43">
        <v>3840</v>
      </c>
      <c r="M13" s="44">
        <v>2</v>
      </c>
      <c r="N13" s="13"/>
      <c r="O13" s="45" t="s">
        <v>130</v>
      </c>
      <c r="P13" s="77">
        <v>2</v>
      </c>
      <c r="Q13" s="44">
        <v>39.200000000000003</v>
      </c>
      <c r="R13" s="43">
        <v>2480</v>
      </c>
      <c r="S13" s="44">
        <v>8</v>
      </c>
      <c r="T13" s="13"/>
      <c r="U13" s="13"/>
      <c r="V13" s="49"/>
      <c r="W13" s="13"/>
      <c r="Y13" s="6"/>
      <c r="Z13" s="31">
        <v>10</v>
      </c>
      <c r="AA13" s="32" t="s">
        <v>161</v>
      </c>
      <c r="AB13" s="76">
        <v>1</v>
      </c>
      <c r="AC13" s="34">
        <v>40.200000000000003</v>
      </c>
      <c r="AD13" s="33">
        <v>1330</v>
      </c>
      <c r="AE13" s="34">
        <v>26</v>
      </c>
      <c r="AF13" s="6"/>
      <c r="AG13" s="35" t="s">
        <v>105</v>
      </c>
      <c r="AH13" s="76">
        <v>1</v>
      </c>
      <c r="AI13" s="34">
        <v>32.6</v>
      </c>
      <c r="AJ13" s="33">
        <v>1090</v>
      </c>
      <c r="AK13" s="34">
        <v>25</v>
      </c>
      <c r="AL13" s="6"/>
      <c r="AM13" s="35" t="s">
        <v>153</v>
      </c>
      <c r="AN13" s="76">
        <v>1</v>
      </c>
      <c r="AO13" s="34">
        <v>25.3</v>
      </c>
      <c r="AP13" s="33">
        <v>880</v>
      </c>
      <c r="AQ13" s="34">
        <v>29</v>
      </c>
      <c r="AR13" s="6"/>
      <c r="AS13" s="6"/>
      <c r="AT13" s="38"/>
      <c r="AU13" s="6"/>
    </row>
    <row r="14" spans="1:47" s="27" customFormat="1" ht="11.25" customHeight="1" x14ac:dyDescent="0.2">
      <c r="A14" s="6">
        <v>3</v>
      </c>
      <c r="B14" s="31">
        <v>11</v>
      </c>
      <c r="C14" s="32" t="s">
        <v>94</v>
      </c>
      <c r="D14" s="76">
        <v>3</v>
      </c>
      <c r="E14" s="34">
        <v>35.700000000000003</v>
      </c>
      <c r="F14" s="33">
        <v>3120</v>
      </c>
      <c r="G14" s="34">
        <v>11</v>
      </c>
      <c r="H14" s="6">
        <f>SUM(D14:D18)</f>
        <v>8</v>
      </c>
      <c r="I14" s="35" t="s">
        <v>82</v>
      </c>
      <c r="J14" s="76">
        <v>1</v>
      </c>
      <c r="K14" s="34">
        <v>27.1</v>
      </c>
      <c r="L14" s="33">
        <v>940</v>
      </c>
      <c r="M14" s="34">
        <v>18</v>
      </c>
      <c r="N14" s="6">
        <f>SUM(J14:J18)</f>
        <v>5</v>
      </c>
      <c r="O14" s="35" t="s">
        <v>121</v>
      </c>
      <c r="P14" s="76">
        <v>0</v>
      </c>
      <c r="Q14" s="34"/>
      <c r="R14" s="33"/>
      <c r="S14" s="34">
        <v>42</v>
      </c>
      <c r="T14" s="6">
        <f>SUM(P14:P18)</f>
        <v>11</v>
      </c>
      <c r="U14" s="6">
        <f>SUM(H14,N14,T14)</f>
        <v>24</v>
      </c>
      <c r="V14" s="36" t="s">
        <v>40</v>
      </c>
      <c r="W14" s="6">
        <f>SUM(U14)-18</f>
        <v>6</v>
      </c>
      <c r="Y14" s="6"/>
      <c r="Z14" s="31">
        <v>11</v>
      </c>
      <c r="AA14" s="32" t="s">
        <v>83</v>
      </c>
      <c r="AB14" s="76">
        <v>1</v>
      </c>
      <c r="AC14" s="34">
        <v>32.200000000000003</v>
      </c>
      <c r="AD14" s="33">
        <v>1090</v>
      </c>
      <c r="AE14" s="34">
        <v>30</v>
      </c>
      <c r="AF14" s="6"/>
      <c r="AG14" s="35" t="s">
        <v>135</v>
      </c>
      <c r="AH14" s="76">
        <v>6</v>
      </c>
      <c r="AI14" s="34">
        <v>32.1</v>
      </c>
      <c r="AJ14" s="33">
        <v>6300</v>
      </c>
      <c r="AK14" s="34">
        <v>5</v>
      </c>
      <c r="AL14" s="6"/>
      <c r="AM14" s="37" t="s">
        <v>187</v>
      </c>
      <c r="AN14" s="76">
        <v>0</v>
      </c>
      <c r="AO14" s="34"/>
      <c r="AP14" s="33"/>
      <c r="AQ14" s="34">
        <v>42</v>
      </c>
      <c r="AR14" s="6"/>
      <c r="AS14" s="6"/>
      <c r="AT14" s="38" t="s">
        <v>63</v>
      </c>
      <c r="AU14" s="6"/>
    </row>
    <row r="15" spans="1:47" s="27" customFormat="1" ht="11.25" customHeight="1" x14ac:dyDescent="0.2">
      <c r="A15" s="6"/>
      <c r="B15" s="31">
        <v>12</v>
      </c>
      <c r="C15" s="32" t="s">
        <v>150</v>
      </c>
      <c r="D15" s="76">
        <v>0</v>
      </c>
      <c r="E15" s="34"/>
      <c r="F15" s="33"/>
      <c r="G15" s="34">
        <v>42</v>
      </c>
      <c r="H15" s="6"/>
      <c r="I15" s="35" t="s">
        <v>153</v>
      </c>
      <c r="J15" s="76">
        <v>2</v>
      </c>
      <c r="K15" s="34">
        <v>37.299999999999997</v>
      </c>
      <c r="L15" s="33">
        <v>2300</v>
      </c>
      <c r="M15" s="34">
        <v>9</v>
      </c>
      <c r="N15" s="6"/>
      <c r="O15" s="35" t="s">
        <v>80</v>
      </c>
      <c r="P15" s="76">
        <v>2</v>
      </c>
      <c r="Q15" s="34">
        <v>42.5</v>
      </c>
      <c r="R15" s="33">
        <v>2480</v>
      </c>
      <c r="S15" s="34">
        <v>7</v>
      </c>
      <c r="T15" s="6"/>
      <c r="U15" s="6"/>
      <c r="V15" s="38"/>
      <c r="W15" s="6"/>
      <c r="Y15" s="6"/>
      <c r="Z15" s="31">
        <v>12</v>
      </c>
      <c r="AA15" s="32" t="s">
        <v>176</v>
      </c>
      <c r="AB15" s="76">
        <v>2</v>
      </c>
      <c r="AC15" s="34">
        <v>38.299999999999997</v>
      </c>
      <c r="AD15" s="33">
        <v>2180</v>
      </c>
      <c r="AE15" s="34">
        <v>23</v>
      </c>
      <c r="AF15" s="6"/>
      <c r="AG15" s="37" t="s">
        <v>162</v>
      </c>
      <c r="AH15" s="76">
        <v>0</v>
      </c>
      <c r="AI15" s="34"/>
      <c r="AJ15" s="33"/>
      <c r="AK15" s="34">
        <v>42</v>
      </c>
      <c r="AL15" s="6"/>
      <c r="AM15" s="35" t="s">
        <v>124</v>
      </c>
      <c r="AN15" s="76">
        <v>1</v>
      </c>
      <c r="AO15" s="34">
        <v>36.299999999999997</v>
      </c>
      <c r="AP15" s="33">
        <v>1210</v>
      </c>
      <c r="AQ15" s="34">
        <v>19</v>
      </c>
      <c r="AR15" s="6"/>
      <c r="AS15" s="6"/>
      <c r="AT15" s="40"/>
      <c r="AU15" s="6"/>
    </row>
    <row r="16" spans="1:47" s="27" customFormat="1" ht="11.25" customHeight="1" x14ac:dyDescent="0.2">
      <c r="A16" s="6"/>
      <c r="B16" s="31">
        <v>13</v>
      </c>
      <c r="C16" s="32" t="s">
        <v>163</v>
      </c>
      <c r="D16" s="76">
        <v>1</v>
      </c>
      <c r="E16" s="34">
        <v>36</v>
      </c>
      <c r="F16" s="33">
        <v>1180</v>
      </c>
      <c r="G16" s="34">
        <v>22</v>
      </c>
      <c r="H16" s="6"/>
      <c r="I16" s="35" t="s">
        <v>192</v>
      </c>
      <c r="J16" s="76">
        <v>1</v>
      </c>
      <c r="K16" s="34">
        <v>27.6</v>
      </c>
      <c r="L16" s="33">
        <v>940</v>
      </c>
      <c r="M16" s="34">
        <v>15</v>
      </c>
      <c r="N16" s="6"/>
      <c r="O16" s="37" t="s">
        <v>83</v>
      </c>
      <c r="P16" s="76">
        <v>2</v>
      </c>
      <c r="Q16" s="34">
        <v>33.200000000000003</v>
      </c>
      <c r="R16" s="33">
        <v>2150</v>
      </c>
      <c r="S16" s="34">
        <v>12</v>
      </c>
      <c r="T16" s="6"/>
      <c r="U16" s="6"/>
      <c r="V16" s="38"/>
      <c r="W16" s="6"/>
      <c r="Y16" s="13">
        <v>4</v>
      </c>
      <c r="Z16" s="41">
        <v>13</v>
      </c>
      <c r="AA16" s="42" t="s">
        <v>175</v>
      </c>
      <c r="AB16" s="77">
        <v>5</v>
      </c>
      <c r="AC16" s="44">
        <v>36.200000000000003</v>
      </c>
      <c r="AD16" s="43">
        <v>5270</v>
      </c>
      <c r="AE16" s="44">
        <v>7</v>
      </c>
      <c r="AF16" s="13">
        <f>SUM(AB16:AB20)</f>
        <v>12</v>
      </c>
      <c r="AG16" s="45" t="s">
        <v>174</v>
      </c>
      <c r="AH16" s="77">
        <v>0</v>
      </c>
      <c r="AI16" s="44"/>
      <c r="AJ16" s="43"/>
      <c r="AK16" s="44">
        <v>42</v>
      </c>
      <c r="AL16" s="13">
        <f>SUM(AH16:AH20)</f>
        <v>3</v>
      </c>
      <c r="AM16" s="46" t="s">
        <v>179</v>
      </c>
      <c r="AN16" s="77">
        <v>0</v>
      </c>
      <c r="AO16" s="44"/>
      <c r="AP16" s="43"/>
      <c r="AQ16" s="44">
        <v>42</v>
      </c>
      <c r="AR16" s="13">
        <f>SUM(AN16:AN20)</f>
        <v>2</v>
      </c>
      <c r="AS16" s="13">
        <f>SUM(AF16,AL16,AR16)</f>
        <v>17</v>
      </c>
      <c r="AT16" s="47" t="s">
        <v>64</v>
      </c>
      <c r="AU16" s="13">
        <f>SUM(AS16)-28</f>
        <v>-11</v>
      </c>
    </row>
    <row r="17" spans="1:47" s="27" customFormat="1" ht="11.25" customHeight="1" x14ac:dyDescent="0.2">
      <c r="A17" s="6"/>
      <c r="B17" s="31">
        <v>14</v>
      </c>
      <c r="C17" s="32" t="s">
        <v>133</v>
      </c>
      <c r="D17" s="76">
        <v>4</v>
      </c>
      <c r="E17" s="34">
        <v>31.8</v>
      </c>
      <c r="F17" s="33">
        <v>4000</v>
      </c>
      <c r="G17" s="34">
        <v>2</v>
      </c>
      <c r="H17" s="6"/>
      <c r="I17" s="37" t="s">
        <v>131</v>
      </c>
      <c r="J17" s="76">
        <v>1</v>
      </c>
      <c r="K17" s="34">
        <v>38.6</v>
      </c>
      <c r="L17" s="33">
        <v>1270</v>
      </c>
      <c r="M17" s="34">
        <v>11</v>
      </c>
      <c r="N17" s="6"/>
      <c r="O17" s="35" t="s">
        <v>180</v>
      </c>
      <c r="P17" s="76">
        <v>4</v>
      </c>
      <c r="Q17" s="34">
        <v>37.299999999999997</v>
      </c>
      <c r="R17" s="33">
        <v>4210</v>
      </c>
      <c r="S17" s="34">
        <v>1</v>
      </c>
      <c r="T17" s="6"/>
      <c r="U17" s="6"/>
      <c r="V17" s="38" t="s">
        <v>41</v>
      </c>
      <c r="W17" s="6"/>
      <c r="Y17" s="13"/>
      <c r="Z17" s="41">
        <v>14</v>
      </c>
      <c r="AA17" s="42" t="s">
        <v>182</v>
      </c>
      <c r="AB17" s="77">
        <v>0</v>
      </c>
      <c r="AC17" s="44"/>
      <c r="AD17" s="43"/>
      <c r="AE17" s="44">
        <v>42</v>
      </c>
      <c r="AF17" s="13"/>
      <c r="AG17" s="46" t="s">
        <v>79</v>
      </c>
      <c r="AH17" s="77">
        <v>0</v>
      </c>
      <c r="AI17" s="44"/>
      <c r="AJ17" s="43"/>
      <c r="AK17" s="44">
        <v>42</v>
      </c>
      <c r="AL17" s="13"/>
      <c r="AM17" s="46" t="s">
        <v>128</v>
      </c>
      <c r="AN17" s="77">
        <v>0</v>
      </c>
      <c r="AO17" s="44"/>
      <c r="AP17" s="43"/>
      <c r="AQ17" s="44">
        <v>42</v>
      </c>
      <c r="AR17" s="13"/>
      <c r="AS17" s="13"/>
      <c r="AT17" s="48"/>
      <c r="AU17" s="13"/>
    </row>
    <row r="18" spans="1:47" s="27" customFormat="1" ht="11.25" customHeight="1" x14ac:dyDescent="0.2">
      <c r="A18" s="6"/>
      <c r="B18" s="31">
        <v>15</v>
      </c>
      <c r="C18" s="32" t="s">
        <v>96</v>
      </c>
      <c r="D18" s="76">
        <v>0</v>
      </c>
      <c r="E18" s="34"/>
      <c r="F18" s="33"/>
      <c r="G18" s="34">
        <v>42</v>
      </c>
      <c r="H18" s="6"/>
      <c r="I18" s="35" t="s">
        <v>175</v>
      </c>
      <c r="J18" s="76">
        <v>0</v>
      </c>
      <c r="K18" s="34"/>
      <c r="L18" s="33"/>
      <c r="M18" s="34">
        <v>42</v>
      </c>
      <c r="N18" s="6"/>
      <c r="O18" s="35" t="s">
        <v>102</v>
      </c>
      <c r="P18" s="76">
        <v>3</v>
      </c>
      <c r="Q18" s="34">
        <v>39.700000000000003</v>
      </c>
      <c r="R18" s="33">
        <v>3090</v>
      </c>
      <c r="S18" s="34">
        <v>5</v>
      </c>
      <c r="T18" s="6"/>
      <c r="U18" s="6"/>
      <c r="V18" s="40"/>
      <c r="W18" s="6"/>
      <c r="Y18" s="13"/>
      <c r="Z18" s="41">
        <v>15</v>
      </c>
      <c r="AA18" s="42" t="s">
        <v>172</v>
      </c>
      <c r="AB18" s="77">
        <v>1</v>
      </c>
      <c r="AC18" s="44">
        <v>30.2</v>
      </c>
      <c r="AD18" s="43">
        <v>1030</v>
      </c>
      <c r="AE18" s="44">
        <v>31</v>
      </c>
      <c r="AF18" s="13"/>
      <c r="AG18" s="46" t="s">
        <v>141</v>
      </c>
      <c r="AH18" s="77">
        <v>1</v>
      </c>
      <c r="AI18" s="44">
        <v>38.6</v>
      </c>
      <c r="AJ18" s="43">
        <v>1270</v>
      </c>
      <c r="AK18" s="44">
        <v>21</v>
      </c>
      <c r="AL18" s="13"/>
      <c r="AM18" s="46" t="s">
        <v>96</v>
      </c>
      <c r="AN18" s="77">
        <v>1</v>
      </c>
      <c r="AO18" s="44">
        <v>37.700000000000003</v>
      </c>
      <c r="AP18" s="43">
        <v>1240</v>
      </c>
      <c r="AQ18" s="44">
        <v>17</v>
      </c>
      <c r="AR18" s="13"/>
      <c r="AS18" s="13"/>
      <c r="AT18" s="50" t="s">
        <v>65</v>
      </c>
      <c r="AU18" s="13"/>
    </row>
    <row r="19" spans="1:47" s="27" customFormat="1" ht="11.25" customHeight="1" x14ac:dyDescent="0.2">
      <c r="A19" s="13">
        <v>4</v>
      </c>
      <c r="B19" s="41">
        <v>16</v>
      </c>
      <c r="C19" s="42" t="s">
        <v>168</v>
      </c>
      <c r="D19" s="77">
        <v>3</v>
      </c>
      <c r="E19" s="44">
        <v>43.1</v>
      </c>
      <c r="F19" s="43">
        <v>3270</v>
      </c>
      <c r="G19" s="44">
        <v>10</v>
      </c>
      <c r="H19" s="13">
        <f>SUM(D19:D23)</f>
        <v>10</v>
      </c>
      <c r="I19" s="45" t="s">
        <v>113</v>
      </c>
      <c r="J19" s="77">
        <v>1</v>
      </c>
      <c r="K19" s="44">
        <v>51.5</v>
      </c>
      <c r="L19" s="43">
        <v>1660</v>
      </c>
      <c r="M19" s="44">
        <v>10</v>
      </c>
      <c r="N19" s="13">
        <f>SUM(J19:J23)</f>
        <v>2</v>
      </c>
      <c r="O19" s="46" t="s">
        <v>120</v>
      </c>
      <c r="P19" s="77">
        <v>0</v>
      </c>
      <c r="Q19" s="44"/>
      <c r="R19" s="43"/>
      <c r="S19" s="44">
        <v>42</v>
      </c>
      <c r="T19" s="13">
        <f>SUM(P19:P23)</f>
        <v>3</v>
      </c>
      <c r="U19" s="13">
        <f>SUM(H19,N19,T19)</f>
        <v>15</v>
      </c>
      <c r="V19" s="47" t="s">
        <v>42</v>
      </c>
      <c r="W19" s="13">
        <f>SUM(U19)-18</f>
        <v>-3</v>
      </c>
      <c r="Y19" s="13"/>
      <c r="Z19" s="41">
        <v>16</v>
      </c>
      <c r="AA19" s="42" t="s">
        <v>102</v>
      </c>
      <c r="AB19" s="77">
        <v>3</v>
      </c>
      <c r="AC19" s="44">
        <v>40</v>
      </c>
      <c r="AD19" s="43">
        <v>3240</v>
      </c>
      <c r="AE19" s="44">
        <v>17</v>
      </c>
      <c r="AF19" s="13"/>
      <c r="AG19" s="46" t="s">
        <v>144</v>
      </c>
      <c r="AH19" s="77">
        <v>2</v>
      </c>
      <c r="AI19" s="44">
        <v>37.799999999999997</v>
      </c>
      <c r="AJ19" s="43">
        <v>2450</v>
      </c>
      <c r="AK19" s="44">
        <v>17</v>
      </c>
      <c r="AL19" s="13"/>
      <c r="AM19" s="45" t="s">
        <v>194</v>
      </c>
      <c r="AN19" s="77">
        <v>0</v>
      </c>
      <c r="AO19" s="44"/>
      <c r="AP19" s="43"/>
      <c r="AQ19" s="44">
        <v>42</v>
      </c>
      <c r="AR19" s="13"/>
      <c r="AS19" s="13"/>
      <c r="AT19" s="50" t="s">
        <v>66</v>
      </c>
      <c r="AU19" s="13"/>
    </row>
    <row r="20" spans="1:47" s="27" customFormat="1" ht="11.25" customHeight="1" x14ac:dyDescent="0.2">
      <c r="A20" s="13"/>
      <c r="B20" s="41">
        <v>17</v>
      </c>
      <c r="C20" s="42" t="s">
        <v>174</v>
      </c>
      <c r="D20" s="77">
        <v>3</v>
      </c>
      <c r="E20" s="44">
        <v>29</v>
      </c>
      <c r="F20" s="43">
        <v>2790</v>
      </c>
      <c r="G20" s="44">
        <v>13</v>
      </c>
      <c r="H20" s="13"/>
      <c r="I20" s="46" t="s">
        <v>193</v>
      </c>
      <c r="J20" s="77">
        <v>1</v>
      </c>
      <c r="K20" s="44">
        <v>25.4</v>
      </c>
      <c r="L20" s="43">
        <v>880</v>
      </c>
      <c r="M20" s="44">
        <v>24</v>
      </c>
      <c r="N20" s="13"/>
      <c r="O20" s="46" t="s">
        <v>185</v>
      </c>
      <c r="P20" s="77">
        <v>2</v>
      </c>
      <c r="Q20" s="44">
        <v>26</v>
      </c>
      <c r="R20" s="43">
        <v>1760</v>
      </c>
      <c r="S20" s="44">
        <v>16</v>
      </c>
      <c r="T20" s="13"/>
      <c r="U20" s="13"/>
      <c r="V20" s="48"/>
      <c r="W20" s="13"/>
      <c r="Y20" s="13"/>
      <c r="Z20" s="41">
        <v>17</v>
      </c>
      <c r="AA20" s="42" t="s">
        <v>132</v>
      </c>
      <c r="AB20" s="77">
        <v>3</v>
      </c>
      <c r="AC20" s="44">
        <v>35.799999999999997</v>
      </c>
      <c r="AD20" s="43">
        <v>3420</v>
      </c>
      <c r="AE20" s="44">
        <v>14</v>
      </c>
      <c r="AF20" s="13"/>
      <c r="AG20" s="46" t="s">
        <v>154</v>
      </c>
      <c r="AH20" s="77">
        <v>0</v>
      </c>
      <c r="AI20" s="44"/>
      <c r="AJ20" s="43"/>
      <c r="AK20" s="44">
        <v>42</v>
      </c>
      <c r="AL20" s="13"/>
      <c r="AM20" s="46" t="s">
        <v>93</v>
      </c>
      <c r="AN20" s="77">
        <v>1</v>
      </c>
      <c r="AO20" s="44">
        <v>30.6</v>
      </c>
      <c r="AP20" s="43">
        <v>1030</v>
      </c>
      <c r="AQ20" s="44">
        <v>26</v>
      </c>
      <c r="AR20" s="13"/>
      <c r="AS20" s="13"/>
      <c r="AT20" s="51" t="s">
        <v>48</v>
      </c>
      <c r="AU20" s="13"/>
    </row>
    <row r="21" spans="1:47" s="27" customFormat="1" ht="11.25" customHeight="1" x14ac:dyDescent="0.2">
      <c r="A21" s="13"/>
      <c r="B21" s="41">
        <v>18</v>
      </c>
      <c r="C21" s="42" t="s">
        <v>144</v>
      </c>
      <c r="D21" s="77">
        <v>1</v>
      </c>
      <c r="E21" s="44">
        <v>26.5</v>
      </c>
      <c r="F21" s="43">
        <v>910</v>
      </c>
      <c r="G21" s="44">
        <v>26</v>
      </c>
      <c r="H21" s="13"/>
      <c r="I21" s="46" t="s">
        <v>161</v>
      </c>
      <c r="J21" s="77">
        <v>0</v>
      </c>
      <c r="K21" s="44"/>
      <c r="L21" s="43"/>
      <c r="M21" s="44">
        <v>42</v>
      </c>
      <c r="N21" s="13"/>
      <c r="O21" s="46" t="s">
        <v>171</v>
      </c>
      <c r="P21" s="77">
        <v>0</v>
      </c>
      <c r="Q21" s="44"/>
      <c r="R21" s="43"/>
      <c r="S21" s="44">
        <v>42</v>
      </c>
      <c r="T21" s="13"/>
      <c r="U21" s="13"/>
      <c r="V21" s="48" t="s">
        <v>43</v>
      </c>
      <c r="W21" s="13"/>
      <c r="Y21" s="6">
        <v>5</v>
      </c>
      <c r="Z21" s="31">
        <v>18</v>
      </c>
      <c r="AA21" s="32" t="s">
        <v>186</v>
      </c>
      <c r="AB21" s="76">
        <v>4</v>
      </c>
      <c r="AC21" s="34">
        <v>38.700000000000003</v>
      </c>
      <c r="AD21" s="33">
        <v>4270</v>
      </c>
      <c r="AE21" s="34">
        <v>12</v>
      </c>
      <c r="AF21" s="6">
        <f>SUM(AB21:AB25)</f>
        <v>19</v>
      </c>
      <c r="AG21" s="35" t="s">
        <v>140</v>
      </c>
      <c r="AH21" s="76">
        <v>9</v>
      </c>
      <c r="AI21" s="34">
        <v>34.5</v>
      </c>
      <c r="AJ21" s="33">
        <v>9630</v>
      </c>
      <c r="AK21" s="34">
        <v>1</v>
      </c>
      <c r="AL21" s="6">
        <f>SUM(AH21:AH25)</f>
        <v>23</v>
      </c>
      <c r="AM21" s="35" t="s">
        <v>170</v>
      </c>
      <c r="AN21" s="76">
        <v>3</v>
      </c>
      <c r="AO21" s="34">
        <v>36.1</v>
      </c>
      <c r="AP21" s="33">
        <v>3270</v>
      </c>
      <c r="AQ21" s="34">
        <v>6</v>
      </c>
      <c r="AR21" s="6">
        <f>SUM(AN21:AN25)</f>
        <v>9</v>
      </c>
      <c r="AS21" s="6">
        <f>SUM(AF21,AL21,AR21)</f>
        <v>51</v>
      </c>
      <c r="AT21" s="52" t="s">
        <v>67</v>
      </c>
      <c r="AU21" s="6">
        <f>SUM(AS21)-28</f>
        <v>23</v>
      </c>
    </row>
    <row r="22" spans="1:47" s="27" customFormat="1" ht="11.25" customHeight="1" x14ac:dyDescent="0.2">
      <c r="A22" s="13"/>
      <c r="B22" s="41">
        <v>19</v>
      </c>
      <c r="C22" s="42" t="s">
        <v>152</v>
      </c>
      <c r="D22" s="77">
        <v>3</v>
      </c>
      <c r="E22" s="44">
        <v>49.5</v>
      </c>
      <c r="F22" s="43">
        <v>3450</v>
      </c>
      <c r="G22" s="44">
        <v>7</v>
      </c>
      <c r="H22" s="13"/>
      <c r="I22" s="46" t="s">
        <v>93</v>
      </c>
      <c r="J22" s="77">
        <v>0</v>
      </c>
      <c r="K22" s="44"/>
      <c r="L22" s="43"/>
      <c r="M22" s="44">
        <v>42</v>
      </c>
      <c r="N22" s="13"/>
      <c r="O22" s="45" t="s">
        <v>86</v>
      </c>
      <c r="P22" s="77">
        <v>0</v>
      </c>
      <c r="Q22" s="44"/>
      <c r="R22" s="43"/>
      <c r="S22" s="44">
        <v>42</v>
      </c>
      <c r="T22" s="13"/>
      <c r="U22" s="13"/>
      <c r="V22" s="48"/>
      <c r="W22" s="13"/>
      <c r="Y22" s="6"/>
      <c r="Z22" s="31">
        <v>19</v>
      </c>
      <c r="AA22" s="32" t="s">
        <v>185</v>
      </c>
      <c r="AB22" s="76">
        <v>2</v>
      </c>
      <c r="AC22" s="34">
        <v>29.3</v>
      </c>
      <c r="AD22" s="33">
        <v>1910</v>
      </c>
      <c r="AE22" s="34">
        <v>25</v>
      </c>
      <c r="AF22" s="6"/>
      <c r="AG22" s="35" t="s">
        <v>116</v>
      </c>
      <c r="AH22" s="76">
        <v>9</v>
      </c>
      <c r="AI22" s="34">
        <v>37.5</v>
      </c>
      <c r="AJ22" s="33">
        <v>9570</v>
      </c>
      <c r="AK22" s="34">
        <v>2</v>
      </c>
      <c r="AL22" s="6"/>
      <c r="AM22" s="37" t="s">
        <v>139</v>
      </c>
      <c r="AN22" s="76">
        <v>1</v>
      </c>
      <c r="AO22" s="34">
        <v>35</v>
      </c>
      <c r="AP22" s="33">
        <v>1150</v>
      </c>
      <c r="AQ22" s="34">
        <v>23</v>
      </c>
      <c r="AR22" s="6"/>
      <c r="AS22" s="6"/>
      <c r="AT22" s="53" t="s">
        <v>68</v>
      </c>
      <c r="AU22" s="6"/>
    </row>
    <row r="23" spans="1:47" s="27" customFormat="1" ht="11.25" customHeight="1" x14ac:dyDescent="0.2">
      <c r="A23" s="13"/>
      <c r="B23" s="41">
        <v>20</v>
      </c>
      <c r="C23" s="42" t="s">
        <v>25</v>
      </c>
      <c r="D23" s="77">
        <v>0</v>
      </c>
      <c r="E23" s="44"/>
      <c r="F23" s="43"/>
      <c r="G23" s="44">
        <v>42</v>
      </c>
      <c r="H23" s="13"/>
      <c r="I23" s="46" t="s">
        <v>112</v>
      </c>
      <c r="J23" s="77">
        <v>0</v>
      </c>
      <c r="K23" s="44"/>
      <c r="L23" s="43"/>
      <c r="M23" s="44">
        <v>42</v>
      </c>
      <c r="N23" s="13"/>
      <c r="O23" s="46" t="s">
        <v>97</v>
      </c>
      <c r="P23" s="77">
        <v>1</v>
      </c>
      <c r="Q23" s="44">
        <v>35.9</v>
      </c>
      <c r="R23" s="43">
        <v>1180</v>
      </c>
      <c r="S23" s="44">
        <v>18</v>
      </c>
      <c r="T23" s="13"/>
      <c r="U23" s="13"/>
      <c r="V23" s="49"/>
      <c r="W23" s="13"/>
      <c r="Y23" s="6"/>
      <c r="Z23" s="31">
        <v>20</v>
      </c>
      <c r="AA23" s="32" t="s">
        <v>107</v>
      </c>
      <c r="AB23" s="76">
        <v>1</v>
      </c>
      <c r="AC23" s="34">
        <v>33.200000000000003</v>
      </c>
      <c r="AD23" s="33">
        <v>1120</v>
      </c>
      <c r="AE23" s="34">
        <v>28</v>
      </c>
      <c r="AF23" s="6"/>
      <c r="AG23" s="37" t="s">
        <v>145</v>
      </c>
      <c r="AH23" s="76">
        <v>0</v>
      </c>
      <c r="AI23" s="34"/>
      <c r="AJ23" s="33"/>
      <c r="AK23" s="34">
        <v>42</v>
      </c>
      <c r="AL23" s="6"/>
      <c r="AM23" s="35" t="s">
        <v>142</v>
      </c>
      <c r="AN23" s="76">
        <v>0</v>
      </c>
      <c r="AO23" s="34"/>
      <c r="AP23" s="33"/>
      <c r="AQ23" s="34">
        <v>42</v>
      </c>
      <c r="AR23" s="6"/>
      <c r="AS23" s="6"/>
      <c r="AT23" s="54"/>
      <c r="AU23" s="6"/>
    </row>
    <row r="24" spans="1:47" s="27" customFormat="1" ht="11.25" customHeight="1" x14ac:dyDescent="0.2">
      <c r="A24" s="6">
        <v>5</v>
      </c>
      <c r="B24" s="31">
        <v>21</v>
      </c>
      <c r="C24" s="32" t="s">
        <v>87</v>
      </c>
      <c r="D24" s="76">
        <v>3</v>
      </c>
      <c r="E24" s="34">
        <v>31.6</v>
      </c>
      <c r="F24" s="33">
        <v>2910</v>
      </c>
      <c r="G24" s="34">
        <v>12</v>
      </c>
      <c r="H24" s="6">
        <f>SUM(D24:D27)</f>
        <v>4</v>
      </c>
      <c r="I24" s="35" t="s">
        <v>184</v>
      </c>
      <c r="J24" s="76">
        <v>1</v>
      </c>
      <c r="K24" s="34">
        <v>26.8</v>
      </c>
      <c r="L24" s="33">
        <v>910</v>
      </c>
      <c r="M24" s="34">
        <v>20</v>
      </c>
      <c r="N24" s="6">
        <f>SUM(J24:J27)</f>
        <v>6</v>
      </c>
      <c r="O24" s="35" t="s">
        <v>155</v>
      </c>
      <c r="P24" s="76">
        <v>0</v>
      </c>
      <c r="Q24" s="34"/>
      <c r="R24" s="33"/>
      <c r="S24" s="34">
        <v>42</v>
      </c>
      <c r="T24" s="6">
        <f>SUM(P24:P27)</f>
        <v>2</v>
      </c>
      <c r="U24" s="6">
        <f>SUM(H24,N24,T24)</f>
        <v>12</v>
      </c>
      <c r="V24" s="36" t="s">
        <v>44</v>
      </c>
      <c r="W24" s="6">
        <f>SUM(U24)-18</f>
        <v>-6</v>
      </c>
      <c r="Y24" s="6"/>
      <c r="Z24" s="31">
        <v>21</v>
      </c>
      <c r="AA24" s="32" t="s">
        <v>101</v>
      </c>
      <c r="AB24" s="76">
        <v>5</v>
      </c>
      <c r="AC24" s="34">
        <v>34.1</v>
      </c>
      <c r="AD24" s="33">
        <v>5360</v>
      </c>
      <c r="AE24" s="34">
        <v>5</v>
      </c>
      <c r="AF24" s="6"/>
      <c r="AG24" s="37" t="s">
        <v>177</v>
      </c>
      <c r="AH24" s="76">
        <v>5</v>
      </c>
      <c r="AI24" s="34">
        <v>41.2</v>
      </c>
      <c r="AJ24" s="33">
        <v>5270</v>
      </c>
      <c r="AK24" s="34">
        <v>6</v>
      </c>
      <c r="AL24" s="6"/>
      <c r="AM24" s="35" t="s">
        <v>189</v>
      </c>
      <c r="AN24" s="76">
        <v>1</v>
      </c>
      <c r="AO24" s="34">
        <v>37</v>
      </c>
      <c r="AP24" s="33">
        <v>1210</v>
      </c>
      <c r="AQ24" s="34">
        <v>18</v>
      </c>
      <c r="AR24" s="6"/>
      <c r="AS24" s="6"/>
      <c r="AT24" s="55" t="s">
        <v>69</v>
      </c>
      <c r="AU24" s="6"/>
    </row>
    <row r="25" spans="1:47" s="27" customFormat="1" ht="11.25" customHeight="1" x14ac:dyDescent="0.2">
      <c r="A25" s="6"/>
      <c r="B25" s="31">
        <v>22</v>
      </c>
      <c r="C25" s="32" t="s">
        <v>137</v>
      </c>
      <c r="D25" s="76">
        <v>1</v>
      </c>
      <c r="E25" s="34">
        <v>43.8</v>
      </c>
      <c r="F25" s="33">
        <v>1420</v>
      </c>
      <c r="G25" s="34">
        <v>19</v>
      </c>
      <c r="H25" s="6"/>
      <c r="I25" s="35" t="s">
        <v>151</v>
      </c>
      <c r="J25" s="76">
        <v>1</v>
      </c>
      <c r="K25" s="34">
        <v>27.2</v>
      </c>
      <c r="L25" s="33">
        <v>940</v>
      </c>
      <c r="M25" s="34">
        <v>17</v>
      </c>
      <c r="N25" s="6"/>
      <c r="O25" s="37" t="s">
        <v>157</v>
      </c>
      <c r="P25" s="76">
        <v>1</v>
      </c>
      <c r="Q25" s="34">
        <v>32.299999999999997</v>
      </c>
      <c r="R25" s="33">
        <v>1090</v>
      </c>
      <c r="S25" s="34">
        <v>20</v>
      </c>
      <c r="T25" s="6"/>
      <c r="U25" s="6"/>
      <c r="V25" s="38"/>
      <c r="W25" s="6"/>
      <c r="Y25" s="6"/>
      <c r="Z25" s="31">
        <v>22</v>
      </c>
      <c r="AA25" s="32" t="s">
        <v>106</v>
      </c>
      <c r="AB25" s="76">
        <v>7</v>
      </c>
      <c r="AC25" s="34">
        <v>33.4</v>
      </c>
      <c r="AD25" s="33">
        <v>7390</v>
      </c>
      <c r="AE25" s="34">
        <v>1</v>
      </c>
      <c r="AF25" s="6"/>
      <c r="AG25" s="37" t="s">
        <v>109</v>
      </c>
      <c r="AH25" s="76">
        <v>0</v>
      </c>
      <c r="AI25" s="34"/>
      <c r="AJ25" s="33"/>
      <c r="AK25" s="34">
        <v>42</v>
      </c>
      <c r="AL25" s="6"/>
      <c r="AM25" s="35" t="s">
        <v>131</v>
      </c>
      <c r="AN25" s="76">
        <v>4</v>
      </c>
      <c r="AO25" s="34">
        <v>33</v>
      </c>
      <c r="AP25" s="33">
        <v>4150</v>
      </c>
      <c r="AQ25" s="34">
        <v>1</v>
      </c>
      <c r="AR25" s="6"/>
      <c r="AS25" s="6"/>
      <c r="AT25" s="55" t="s">
        <v>70</v>
      </c>
      <c r="AU25" s="6"/>
    </row>
    <row r="26" spans="1:47" s="27" customFormat="1" ht="11.25" customHeight="1" x14ac:dyDescent="0.2">
      <c r="A26" s="6"/>
      <c r="B26" s="31">
        <v>23</v>
      </c>
      <c r="C26" s="32" t="s">
        <v>128</v>
      </c>
      <c r="D26" s="76">
        <v>0</v>
      </c>
      <c r="E26" s="34"/>
      <c r="F26" s="33"/>
      <c r="G26" s="34">
        <v>42</v>
      </c>
      <c r="H26" s="6"/>
      <c r="I26" s="37" t="s">
        <v>114</v>
      </c>
      <c r="J26" s="76">
        <v>4</v>
      </c>
      <c r="K26" s="34">
        <v>27.2</v>
      </c>
      <c r="L26" s="33">
        <v>3640</v>
      </c>
      <c r="M26" s="34">
        <v>5</v>
      </c>
      <c r="N26" s="6"/>
      <c r="O26" s="35" t="s">
        <v>134</v>
      </c>
      <c r="P26" s="76">
        <v>0</v>
      </c>
      <c r="Q26" s="34"/>
      <c r="R26" s="33"/>
      <c r="S26" s="34">
        <v>42</v>
      </c>
      <c r="T26" s="6"/>
      <c r="U26" s="6"/>
      <c r="V26" s="56" t="s">
        <v>45</v>
      </c>
      <c r="W26" s="6"/>
      <c r="Y26" s="13">
        <v>6</v>
      </c>
      <c r="Z26" s="41">
        <v>23</v>
      </c>
      <c r="AA26" s="42" t="s">
        <v>198</v>
      </c>
      <c r="AB26" s="77">
        <v>1</v>
      </c>
      <c r="AC26" s="44">
        <v>25.3</v>
      </c>
      <c r="AD26" s="43">
        <v>880</v>
      </c>
      <c r="AE26" s="44">
        <v>35</v>
      </c>
      <c r="AF26" s="13">
        <f>SUM(AB26:AB30)</f>
        <v>12</v>
      </c>
      <c r="AG26" s="46" t="s">
        <v>123</v>
      </c>
      <c r="AH26" s="77">
        <v>2</v>
      </c>
      <c r="AI26" s="44">
        <v>31.4</v>
      </c>
      <c r="AJ26" s="43">
        <v>2090</v>
      </c>
      <c r="AK26" s="44">
        <v>18</v>
      </c>
      <c r="AL26" s="13">
        <f>SUM(AH26:AH30)</f>
        <v>7</v>
      </c>
      <c r="AM26" s="46" t="s">
        <v>91</v>
      </c>
      <c r="AN26" s="77">
        <v>1</v>
      </c>
      <c r="AO26" s="44">
        <v>35.5</v>
      </c>
      <c r="AP26" s="43">
        <v>1180</v>
      </c>
      <c r="AQ26" s="44">
        <v>20</v>
      </c>
      <c r="AR26" s="13">
        <f>SUM(AN26:AN30)</f>
        <v>7</v>
      </c>
      <c r="AS26" s="13">
        <f>SUM(AF26,AL26,AR26)</f>
        <v>26</v>
      </c>
      <c r="AT26" s="57"/>
      <c r="AU26" s="13">
        <f>SUM(AS26)-28</f>
        <v>-2</v>
      </c>
    </row>
    <row r="27" spans="1:47" s="27" customFormat="1" ht="11.25" customHeight="1" x14ac:dyDescent="0.2">
      <c r="A27" s="6"/>
      <c r="B27" s="31">
        <v>24</v>
      </c>
      <c r="C27" s="32" t="s">
        <v>179</v>
      </c>
      <c r="D27" s="76">
        <v>0</v>
      </c>
      <c r="E27" s="34"/>
      <c r="F27" s="33"/>
      <c r="G27" s="34">
        <v>42</v>
      </c>
      <c r="H27" s="6"/>
      <c r="I27" s="37" t="s">
        <v>103</v>
      </c>
      <c r="J27" s="76">
        <v>0</v>
      </c>
      <c r="K27" s="34"/>
      <c r="L27" s="33"/>
      <c r="M27" s="34">
        <v>42</v>
      </c>
      <c r="N27" s="6"/>
      <c r="O27" s="35" t="s">
        <v>182</v>
      </c>
      <c r="P27" s="76">
        <v>1</v>
      </c>
      <c r="Q27" s="34">
        <v>25.3</v>
      </c>
      <c r="R27" s="33">
        <v>880</v>
      </c>
      <c r="S27" s="34">
        <v>25</v>
      </c>
      <c r="T27" s="6"/>
      <c r="U27" s="6"/>
      <c r="V27" s="40"/>
      <c r="W27" s="6"/>
      <c r="Y27" s="13"/>
      <c r="Z27" s="41">
        <v>24</v>
      </c>
      <c r="AA27" s="42" t="s">
        <v>127</v>
      </c>
      <c r="AB27" s="77">
        <v>3</v>
      </c>
      <c r="AC27" s="44">
        <v>35.799999999999997</v>
      </c>
      <c r="AD27" s="43">
        <v>3210</v>
      </c>
      <c r="AE27" s="44">
        <v>18</v>
      </c>
      <c r="AF27" s="13"/>
      <c r="AG27" s="46" t="s">
        <v>168</v>
      </c>
      <c r="AH27" s="77">
        <v>0</v>
      </c>
      <c r="AI27" s="44"/>
      <c r="AJ27" s="43"/>
      <c r="AK27" s="44">
        <v>42</v>
      </c>
      <c r="AL27" s="13"/>
      <c r="AM27" s="46" t="s">
        <v>181</v>
      </c>
      <c r="AN27" s="77">
        <v>2</v>
      </c>
      <c r="AO27" s="44">
        <v>34.4</v>
      </c>
      <c r="AP27" s="43">
        <v>20</v>
      </c>
      <c r="AQ27" s="44">
        <v>12</v>
      </c>
      <c r="AR27" s="13"/>
      <c r="AS27" s="13"/>
      <c r="AT27" s="58" t="s">
        <v>71</v>
      </c>
      <c r="AU27" s="13"/>
    </row>
    <row r="28" spans="1:47" s="27" customFormat="1" ht="11.25" customHeight="1" x14ac:dyDescent="0.2">
      <c r="A28" s="13">
        <v>6</v>
      </c>
      <c r="B28" s="41">
        <v>25</v>
      </c>
      <c r="C28" s="42" t="s">
        <v>147</v>
      </c>
      <c r="D28" s="77">
        <v>0</v>
      </c>
      <c r="E28" s="44"/>
      <c r="F28" s="43"/>
      <c r="G28" s="44">
        <v>42</v>
      </c>
      <c r="H28" s="13">
        <f>SUM(D28:D32)</f>
        <v>7</v>
      </c>
      <c r="I28" s="46" t="s">
        <v>139</v>
      </c>
      <c r="J28" s="77">
        <v>1</v>
      </c>
      <c r="K28" s="44">
        <v>26.9</v>
      </c>
      <c r="L28" s="43">
        <v>910</v>
      </c>
      <c r="M28" s="44">
        <v>19</v>
      </c>
      <c r="N28" s="13">
        <f>SUM(J28:J32)</f>
        <v>6</v>
      </c>
      <c r="O28" s="46" t="s">
        <v>156</v>
      </c>
      <c r="P28" s="77">
        <v>1</v>
      </c>
      <c r="Q28" s="44">
        <v>27.4</v>
      </c>
      <c r="R28" s="43">
        <v>940</v>
      </c>
      <c r="S28" s="44">
        <v>23</v>
      </c>
      <c r="T28" s="13">
        <f>SUM(P28:P32)</f>
        <v>3</v>
      </c>
      <c r="U28" s="13">
        <f>SUM(H28,N28,T28)</f>
        <v>16</v>
      </c>
      <c r="V28" s="47" t="s">
        <v>46</v>
      </c>
      <c r="W28" s="13">
        <f>SUM(U28)-18</f>
        <v>-2</v>
      </c>
      <c r="Y28" s="13"/>
      <c r="Z28" s="41">
        <v>25</v>
      </c>
      <c r="AA28" s="42" t="s">
        <v>99</v>
      </c>
      <c r="AB28" s="77">
        <v>4</v>
      </c>
      <c r="AC28" s="44">
        <v>41.3</v>
      </c>
      <c r="AD28" s="43">
        <v>4810</v>
      </c>
      <c r="AE28" s="44">
        <v>8</v>
      </c>
      <c r="AF28" s="13"/>
      <c r="AG28" s="46" t="s">
        <v>157</v>
      </c>
      <c r="AH28" s="77">
        <v>4</v>
      </c>
      <c r="AI28" s="44">
        <v>30.6</v>
      </c>
      <c r="AJ28" s="43">
        <v>3940</v>
      </c>
      <c r="AK28" s="44">
        <v>8</v>
      </c>
      <c r="AL28" s="13"/>
      <c r="AM28" s="46" t="s">
        <v>87</v>
      </c>
      <c r="AN28" s="77">
        <v>0</v>
      </c>
      <c r="AO28" s="44"/>
      <c r="AP28" s="43"/>
      <c r="AQ28" s="44">
        <v>42</v>
      </c>
      <c r="AR28" s="13"/>
      <c r="AS28" s="13"/>
      <c r="AT28" s="58" t="s">
        <v>70</v>
      </c>
      <c r="AU28" s="13"/>
    </row>
    <row r="29" spans="1:47" s="27" customFormat="1" ht="11.25" customHeight="1" x14ac:dyDescent="0.2">
      <c r="A29" s="13"/>
      <c r="B29" s="41">
        <v>26</v>
      </c>
      <c r="C29" s="42" t="s">
        <v>183</v>
      </c>
      <c r="D29" s="77">
        <v>2</v>
      </c>
      <c r="E29" s="44">
        <v>27.6</v>
      </c>
      <c r="F29" s="43">
        <v>1850</v>
      </c>
      <c r="G29" s="44">
        <v>16</v>
      </c>
      <c r="H29" s="13"/>
      <c r="I29" s="46" t="s">
        <v>178</v>
      </c>
      <c r="J29" s="77">
        <v>1</v>
      </c>
      <c r="K29" s="44">
        <v>26.6</v>
      </c>
      <c r="L29" s="43">
        <v>910</v>
      </c>
      <c r="M29" s="44">
        <v>21.5</v>
      </c>
      <c r="N29" s="13"/>
      <c r="O29" s="46" t="s">
        <v>160</v>
      </c>
      <c r="P29" s="77">
        <v>0</v>
      </c>
      <c r="Q29" s="44"/>
      <c r="R29" s="43"/>
      <c r="S29" s="44">
        <v>42</v>
      </c>
      <c r="T29" s="13"/>
      <c r="U29" s="13"/>
      <c r="V29" s="48"/>
      <c r="W29" s="13"/>
      <c r="Y29" s="13"/>
      <c r="Z29" s="41">
        <v>26</v>
      </c>
      <c r="AA29" s="42" t="s">
        <v>169</v>
      </c>
      <c r="AB29" s="77">
        <v>1</v>
      </c>
      <c r="AC29" s="44">
        <v>25.2</v>
      </c>
      <c r="AD29" s="43">
        <v>880</v>
      </c>
      <c r="AE29" s="44">
        <v>36</v>
      </c>
      <c r="AF29" s="13"/>
      <c r="AG29" s="46" t="s">
        <v>81</v>
      </c>
      <c r="AH29" s="77">
        <v>1</v>
      </c>
      <c r="AI29" s="44">
        <v>28.5</v>
      </c>
      <c r="AJ29" s="43">
        <v>970</v>
      </c>
      <c r="AK29" s="44">
        <v>26</v>
      </c>
      <c r="AL29" s="13"/>
      <c r="AM29" s="46" t="s">
        <v>158</v>
      </c>
      <c r="AN29" s="77">
        <v>2</v>
      </c>
      <c r="AO29" s="44">
        <v>42.4</v>
      </c>
      <c r="AP29" s="43">
        <v>2630</v>
      </c>
      <c r="AQ29" s="44">
        <v>8</v>
      </c>
      <c r="AR29" s="13"/>
      <c r="AS29" s="13"/>
      <c r="AT29" s="48" t="s">
        <v>72</v>
      </c>
      <c r="AU29" s="13"/>
    </row>
    <row r="30" spans="1:47" s="27" customFormat="1" ht="11.25" customHeight="1" x14ac:dyDescent="0.2">
      <c r="A30" s="13"/>
      <c r="B30" s="41">
        <v>27</v>
      </c>
      <c r="C30" s="42" t="s">
        <v>100</v>
      </c>
      <c r="D30" s="77">
        <v>1</v>
      </c>
      <c r="E30" s="44">
        <v>48.5</v>
      </c>
      <c r="F30" s="43">
        <v>1570</v>
      </c>
      <c r="G30" s="44">
        <v>18</v>
      </c>
      <c r="H30" s="13"/>
      <c r="I30" s="46" t="s">
        <v>194</v>
      </c>
      <c r="J30" s="77">
        <v>0</v>
      </c>
      <c r="K30" s="44"/>
      <c r="L30" s="43"/>
      <c r="M30" s="44">
        <v>42</v>
      </c>
      <c r="N30" s="13"/>
      <c r="O30" s="46" t="s">
        <v>195</v>
      </c>
      <c r="P30" s="77">
        <v>0</v>
      </c>
      <c r="Q30" s="44"/>
      <c r="R30" s="43"/>
      <c r="S30" s="44">
        <v>42</v>
      </c>
      <c r="T30" s="13"/>
      <c r="U30" s="13"/>
      <c r="V30" s="48"/>
      <c r="W30" s="13"/>
      <c r="Y30" s="13"/>
      <c r="Z30" s="41">
        <v>27</v>
      </c>
      <c r="AA30" s="42" t="s">
        <v>196</v>
      </c>
      <c r="AB30" s="77">
        <v>3</v>
      </c>
      <c r="AC30" s="44">
        <v>35.799999999999997</v>
      </c>
      <c r="AD30" s="43">
        <v>3300</v>
      </c>
      <c r="AE30" s="44">
        <v>15</v>
      </c>
      <c r="AF30" s="13"/>
      <c r="AG30" s="46" t="s">
        <v>129</v>
      </c>
      <c r="AH30" s="77">
        <v>0</v>
      </c>
      <c r="AI30" s="44"/>
      <c r="AJ30" s="43"/>
      <c r="AK30" s="44">
        <v>42</v>
      </c>
      <c r="AL30" s="13"/>
      <c r="AM30" s="46" t="s">
        <v>125</v>
      </c>
      <c r="AN30" s="77">
        <v>2</v>
      </c>
      <c r="AO30" s="44">
        <v>34.200000000000003</v>
      </c>
      <c r="AP30" s="43">
        <v>2090</v>
      </c>
      <c r="AQ30" s="44">
        <v>13</v>
      </c>
      <c r="AR30" s="13"/>
      <c r="AS30" s="13"/>
      <c r="AT30" s="49"/>
      <c r="AU30" s="13"/>
    </row>
    <row r="31" spans="1:47" s="27" customFormat="1" ht="11.25" customHeight="1" x14ac:dyDescent="0.2">
      <c r="A31" s="13"/>
      <c r="B31" s="41">
        <v>28</v>
      </c>
      <c r="C31" s="42" t="s">
        <v>122</v>
      </c>
      <c r="D31" s="77">
        <v>1</v>
      </c>
      <c r="E31" s="44">
        <v>27.4</v>
      </c>
      <c r="F31" s="43">
        <v>940</v>
      </c>
      <c r="G31" s="44">
        <v>24</v>
      </c>
      <c r="H31" s="13"/>
      <c r="I31" s="46" t="s">
        <v>95</v>
      </c>
      <c r="J31" s="77">
        <v>4</v>
      </c>
      <c r="K31" s="44">
        <v>34.200000000000003</v>
      </c>
      <c r="L31" s="43">
        <v>3790</v>
      </c>
      <c r="M31" s="44">
        <v>3</v>
      </c>
      <c r="N31" s="13"/>
      <c r="O31" s="46" t="s">
        <v>196</v>
      </c>
      <c r="P31" s="77">
        <v>0</v>
      </c>
      <c r="Q31" s="44"/>
      <c r="R31" s="43"/>
      <c r="S31" s="44">
        <v>42</v>
      </c>
      <c r="T31" s="13"/>
      <c r="U31" s="13"/>
      <c r="V31" s="50" t="s">
        <v>47</v>
      </c>
      <c r="W31" s="13"/>
      <c r="Y31" s="6">
        <v>7</v>
      </c>
      <c r="Z31" s="31">
        <v>28</v>
      </c>
      <c r="AA31" s="32" t="s">
        <v>192</v>
      </c>
      <c r="AB31" s="76">
        <v>0</v>
      </c>
      <c r="AC31" s="34"/>
      <c r="AD31" s="33"/>
      <c r="AE31" s="34">
        <v>42</v>
      </c>
      <c r="AF31" s="6">
        <f>SUM(AB31:AB35)</f>
        <v>17</v>
      </c>
      <c r="AG31" s="35" t="s">
        <v>134</v>
      </c>
      <c r="AH31" s="76">
        <v>6</v>
      </c>
      <c r="AI31" s="34">
        <v>39.299999999999997</v>
      </c>
      <c r="AJ31" s="33">
        <v>6600</v>
      </c>
      <c r="AK31" s="34">
        <v>4</v>
      </c>
      <c r="AL31" s="6">
        <f>SUM(AH31:AH35)</f>
        <v>7</v>
      </c>
      <c r="AM31" s="35" t="s">
        <v>146</v>
      </c>
      <c r="AN31" s="76">
        <v>0</v>
      </c>
      <c r="AO31" s="34"/>
      <c r="AP31" s="33"/>
      <c r="AQ31" s="34">
        <v>42</v>
      </c>
      <c r="AR31" s="6">
        <f>SUM(AN31:AN35)</f>
        <v>5</v>
      </c>
      <c r="AS31" s="6">
        <f>SUM(AF31,AL31,AR31)</f>
        <v>29</v>
      </c>
      <c r="AT31" s="36" t="s">
        <v>73</v>
      </c>
      <c r="AU31" s="6">
        <f>SUM(AS31)-28</f>
        <v>1</v>
      </c>
    </row>
    <row r="32" spans="1:47" s="27" customFormat="1" ht="11.25" customHeight="1" x14ac:dyDescent="0.2">
      <c r="A32" s="13"/>
      <c r="B32" s="41">
        <v>29</v>
      </c>
      <c r="C32" s="42" t="s">
        <v>91</v>
      </c>
      <c r="D32" s="77">
        <v>3</v>
      </c>
      <c r="E32" s="44">
        <v>42.6</v>
      </c>
      <c r="F32" s="43">
        <v>3360</v>
      </c>
      <c r="G32" s="44">
        <v>9</v>
      </c>
      <c r="H32" s="13"/>
      <c r="I32" s="46" t="s">
        <v>110</v>
      </c>
      <c r="J32" s="77">
        <v>0</v>
      </c>
      <c r="K32" s="44"/>
      <c r="L32" s="43"/>
      <c r="M32" s="44">
        <v>42</v>
      </c>
      <c r="N32" s="13"/>
      <c r="O32" s="46" t="s">
        <v>177</v>
      </c>
      <c r="P32" s="77">
        <v>2</v>
      </c>
      <c r="Q32" s="44">
        <v>27.2</v>
      </c>
      <c r="R32" s="43">
        <v>1850</v>
      </c>
      <c r="S32" s="44">
        <v>14</v>
      </c>
      <c r="T32" s="13"/>
      <c r="U32" s="13"/>
      <c r="V32" s="51" t="s">
        <v>48</v>
      </c>
      <c r="W32" s="13"/>
      <c r="Y32" s="6"/>
      <c r="Z32" s="31">
        <v>29</v>
      </c>
      <c r="AA32" s="32" t="s">
        <v>197</v>
      </c>
      <c r="AB32" s="76">
        <v>6</v>
      </c>
      <c r="AC32" s="34">
        <v>33.6</v>
      </c>
      <c r="AD32" s="33">
        <v>6180</v>
      </c>
      <c r="AE32" s="34">
        <v>3</v>
      </c>
      <c r="AF32" s="6"/>
      <c r="AG32" s="35" t="s">
        <v>130</v>
      </c>
      <c r="AH32" s="76">
        <v>0</v>
      </c>
      <c r="AI32" s="34"/>
      <c r="AJ32" s="33"/>
      <c r="AK32" s="34">
        <v>42</v>
      </c>
      <c r="AL32" s="6"/>
      <c r="AM32" s="35" t="s">
        <v>151</v>
      </c>
      <c r="AN32" s="76">
        <v>2</v>
      </c>
      <c r="AO32" s="34">
        <v>38.1</v>
      </c>
      <c r="AP32" s="33">
        <v>2300</v>
      </c>
      <c r="AQ32" s="34">
        <v>9</v>
      </c>
      <c r="AR32" s="6"/>
      <c r="AS32" s="6"/>
      <c r="AT32" s="38"/>
      <c r="AU32" s="6"/>
    </row>
    <row r="33" spans="1:47" s="27" customFormat="1" ht="11.25" customHeight="1" x14ac:dyDescent="0.2">
      <c r="A33" s="6">
        <v>7</v>
      </c>
      <c r="B33" s="31">
        <v>30</v>
      </c>
      <c r="C33" s="32" t="s">
        <v>98</v>
      </c>
      <c r="D33" s="76">
        <v>1</v>
      </c>
      <c r="E33" s="34">
        <v>27</v>
      </c>
      <c r="F33" s="33">
        <v>910</v>
      </c>
      <c r="G33" s="34">
        <v>25</v>
      </c>
      <c r="H33" s="6">
        <f>SUM(D33:D36)</f>
        <v>8</v>
      </c>
      <c r="I33" s="35" t="s">
        <v>169</v>
      </c>
      <c r="J33" s="76">
        <v>1</v>
      </c>
      <c r="K33" s="34">
        <v>32.200000000000003</v>
      </c>
      <c r="L33" s="33">
        <v>1090</v>
      </c>
      <c r="M33" s="34">
        <v>12</v>
      </c>
      <c r="N33" s="6">
        <f>SUM(J33:J36)</f>
        <v>3</v>
      </c>
      <c r="O33" s="35" t="s">
        <v>172</v>
      </c>
      <c r="P33" s="76">
        <v>0</v>
      </c>
      <c r="Q33" s="34"/>
      <c r="R33" s="33"/>
      <c r="S33" s="34">
        <v>42</v>
      </c>
      <c r="T33" s="6">
        <f>SUM(P33:P36)</f>
        <v>3</v>
      </c>
      <c r="U33" s="6">
        <f>SUM(H33,N33,T33)</f>
        <v>14</v>
      </c>
      <c r="V33" s="52" t="s">
        <v>49</v>
      </c>
      <c r="W33" s="6">
        <f>SUM(U33)-18</f>
        <v>-4</v>
      </c>
      <c r="Y33" s="6"/>
      <c r="Z33" s="31">
        <v>30</v>
      </c>
      <c r="AA33" s="32" t="s">
        <v>97</v>
      </c>
      <c r="AB33" s="76">
        <v>7</v>
      </c>
      <c r="AC33" s="34">
        <v>32.6</v>
      </c>
      <c r="AD33" s="33">
        <v>7120</v>
      </c>
      <c r="AE33" s="34">
        <v>2</v>
      </c>
      <c r="AF33" s="6"/>
      <c r="AG33" s="37" t="s">
        <v>92</v>
      </c>
      <c r="AH33" s="76">
        <v>0</v>
      </c>
      <c r="AI33" s="34"/>
      <c r="AJ33" s="33"/>
      <c r="AK33" s="34">
        <v>42</v>
      </c>
      <c r="AL33" s="6"/>
      <c r="AM33" s="35" t="s">
        <v>136</v>
      </c>
      <c r="AN33" s="76">
        <v>1</v>
      </c>
      <c r="AO33" s="34">
        <v>26.1</v>
      </c>
      <c r="AP33" s="33">
        <v>910</v>
      </c>
      <c r="AQ33" s="34">
        <v>28</v>
      </c>
      <c r="AR33" s="6"/>
      <c r="AS33" s="6"/>
      <c r="AT33" s="38" t="s">
        <v>74</v>
      </c>
      <c r="AU33" s="6"/>
    </row>
    <row r="34" spans="1:47" s="27" customFormat="1" ht="11.25" customHeight="1" x14ac:dyDescent="0.2">
      <c r="A34" s="6"/>
      <c r="B34" s="31">
        <v>31</v>
      </c>
      <c r="C34" s="32" t="s">
        <v>135</v>
      </c>
      <c r="D34" s="76">
        <v>6</v>
      </c>
      <c r="E34" s="34">
        <v>34</v>
      </c>
      <c r="F34" s="33">
        <v>6240</v>
      </c>
      <c r="G34" s="34">
        <v>1</v>
      </c>
      <c r="H34" s="6"/>
      <c r="I34" s="35" t="s">
        <v>125</v>
      </c>
      <c r="J34" s="76">
        <v>1</v>
      </c>
      <c r="K34" s="34">
        <v>26</v>
      </c>
      <c r="L34" s="33">
        <v>880</v>
      </c>
      <c r="M34" s="34">
        <v>23</v>
      </c>
      <c r="N34" s="6"/>
      <c r="O34" s="35" t="s">
        <v>81</v>
      </c>
      <c r="P34" s="76">
        <v>0</v>
      </c>
      <c r="Q34" s="34"/>
      <c r="R34" s="33"/>
      <c r="S34" s="34">
        <v>42</v>
      </c>
      <c r="T34" s="6"/>
      <c r="U34" s="6"/>
      <c r="V34" s="53" t="s">
        <v>50</v>
      </c>
      <c r="W34" s="6"/>
      <c r="Y34" s="6"/>
      <c r="Z34" s="31">
        <v>31</v>
      </c>
      <c r="AA34" s="32" t="s">
        <v>56</v>
      </c>
      <c r="AB34" s="76">
        <v>2</v>
      </c>
      <c r="AC34" s="34">
        <v>34</v>
      </c>
      <c r="AD34" s="33">
        <v>2240</v>
      </c>
      <c r="AE34" s="34">
        <v>22</v>
      </c>
      <c r="AF34" s="6"/>
      <c r="AG34" s="37" t="s">
        <v>115</v>
      </c>
      <c r="AH34" s="76">
        <v>1</v>
      </c>
      <c r="AI34" s="34">
        <v>33.6</v>
      </c>
      <c r="AJ34" s="33">
        <v>1120</v>
      </c>
      <c r="AK34" s="34">
        <v>23</v>
      </c>
      <c r="AL34" s="6"/>
      <c r="AM34" s="35" t="s">
        <v>114</v>
      </c>
      <c r="AN34" s="76">
        <v>2</v>
      </c>
      <c r="AO34" s="34">
        <v>30.2</v>
      </c>
      <c r="AP34" s="33">
        <v>1970</v>
      </c>
      <c r="AQ34" s="34">
        <v>15</v>
      </c>
      <c r="AR34" s="6"/>
      <c r="AS34" s="6"/>
      <c r="AT34" s="38"/>
      <c r="AU34" s="6"/>
    </row>
    <row r="35" spans="1:47" s="27" customFormat="1" ht="11.25" customHeight="1" x14ac:dyDescent="0.2">
      <c r="A35" s="6"/>
      <c r="B35" s="31">
        <v>32</v>
      </c>
      <c r="C35" s="32" t="s">
        <v>123</v>
      </c>
      <c r="D35" s="76">
        <v>1</v>
      </c>
      <c r="E35" s="34">
        <v>38</v>
      </c>
      <c r="F35" s="33">
        <v>1240</v>
      </c>
      <c r="G35" s="34">
        <v>21</v>
      </c>
      <c r="H35" s="6"/>
      <c r="I35" s="37" t="s">
        <v>187</v>
      </c>
      <c r="J35" s="76">
        <v>0</v>
      </c>
      <c r="K35" s="34"/>
      <c r="L35" s="33"/>
      <c r="M35" s="34">
        <v>42</v>
      </c>
      <c r="N35" s="6"/>
      <c r="O35" s="35" t="s">
        <v>132</v>
      </c>
      <c r="P35" s="76">
        <v>1</v>
      </c>
      <c r="Q35" s="34">
        <v>37</v>
      </c>
      <c r="R35" s="33">
        <v>1210</v>
      </c>
      <c r="S35" s="34">
        <v>17</v>
      </c>
      <c r="T35" s="6"/>
      <c r="U35" s="6"/>
      <c r="V35" s="38" t="s">
        <v>51</v>
      </c>
      <c r="W35" s="6"/>
      <c r="Y35" s="6"/>
      <c r="Z35" s="31">
        <v>32</v>
      </c>
      <c r="AA35" s="32" t="s">
        <v>178</v>
      </c>
      <c r="AB35" s="76">
        <v>2</v>
      </c>
      <c r="AC35" s="34">
        <v>32.700000000000003</v>
      </c>
      <c r="AD35" s="33">
        <v>2120</v>
      </c>
      <c r="AE35" s="34">
        <v>24</v>
      </c>
      <c r="AF35" s="6"/>
      <c r="AG35" s="35" t="s">
        <v>188</v>
      </c>
      <c r="AH35" s="76">
        <v>0</v>
      </c>
      <c r="AI35" s="34"/>
      <c r="AJ35" s="33"/>
      <c r="AK35" s="34">
        <v>42</v>
      </c>
      <c r="AL35" s="6"/>
      <c r="AM35" s="37" t="s">
        <v>164</v>
      </c>
      <c r="AN35" s="76">
        <v>0</v>
      </c>
      <c r="AO35" s="34"/>
      <c r="AP35" s="33"/>
      <c r="AQ35" s="34">
        <v>42</v>
      </c>
      <c r="AR35" s="6"/>
      <c r="AS35" s="6"/>
      <c r="AT35" s="40"/>
      <c r="AU35" s="6"/>
    </row>
    <row r="36" spans="1:47" s="27" customFormat="1" ht="11.25" customHeight="1" x14ac:dyDescent="0.2">
      <c r="A36" s="6"/>
      <c r="B36" s="31">
        <v>33</v>
      </c>
      <c r="C36" s="32" t="s">
        <v>109</v>
      </c>
      <c r="D36" s="76">
        <v>0</v>
      </c>
      <c r="E36" s="34"/>
      <c r="F36" s="33"/>
      <c r="G36" s="34">
        <v>42</v>
      </c>
      <c r="H36" s="6"/>
      <c r="I36" s="35" t="s">
        <v>149</v>
      </c>
      <c r="J36" s="76">
        <v>1</v>
      </c>
      <c r="K36" s="34">
        <v>28</v>
      </c>
      <c r="L36" s="33">
        <v>940</v>
      </c>
      <c r="M36" s="34">
        <v>14</v>
      </c>
      <c r="N36" s="6"/>
      <c r="O36" s="37" t="s">
        <v>27</v>
      </c>
      <c r="P36" s="76">
        <v>2</v>
      </c>
      <c r="Q36" s="34">
        <v>28</v>
      </c>
      <c r="R36" s="33">
        <v>1820</v>
      </c>
      <c r="S36" s="34">
        <v>15</v>
      </c>
      <c r="T36" s="6"/>
      <c r="U36" s="6"/>
      <c r="V36" s="40"/>
      <c r="W36" s="6"/>
      <c r="Y36" s="13">
        <v>8</v>
      </c>
      <c r="Z36" s="41">
        <v>33</v>
      </c>
      <c r="AA36" s="42" t="s">
        <v>190</v>
      </c>
      <c r="AB36" s="77">
        <v>0</v>
      </c>
      <c r="AC36" s="44"/>
      <c r="AD36" s="43"/>
      <c r="AE36" s="44">
        <v>42</v>
      </c>
      <c r="AF36" s="13">
        <f>SUM(AB36:AB40)</f>
        <v>10</v>
      </c>
      <c r="AG36" s="46" t="s">
        <v>121</v>
      </c>
      <c r="AH36" s="77">
        <v>3</v>
      </c>
      <c r="AI36" s="44">
        <v>32.799999999999997</v>
      </c>
      <c r="AJ36" s="43">
        <v>3120</v>
      </c>
      <c r="AK36" s="44">
        <v>13</v>
      </c>
      <c r="AL36" s="13">
        <f>SUM(AH36:AH40)</f>
        <v>17</v>
      </c>
      <c r="AM36" s="46" t="s">
        <v>103</v>
      </c>
      <c r="AN36" s="77">
        <v>3</v>
      </c>
      <c r="AO36" s="44">
        <v>34.1</v>
      </c>
      <c r="AP36" s="43">
        <v>3330</v>
      </c>
      <c r="AQ36" s="44">
        <v>5</v>
      </c>
      <c r="AR36" s="13">
        <f>SUM(AN36:AN40)</f>
        <v>14</v>
      </c>
      <c r="AS36" s="13">
        <f>SUM(AF36,AL36,AR36)</f>
        <v>41</v>
      </c>
      <c r="AT36" s="47" t="s">
        <v>75</v>
      </c>
      <c r="AU36" s="13">
        <f>SUM(AS36)-28</f>
        <v>13</v>
      </c>
    </row>
    <row r="37" spans="1:47" s="27" customFormat="1" ht="11.25" customHeight="1" x14ac:dyDescent="0.2">
      <c r="A37" s="13">
        <v>8</v>
      </c>
      <c r="B37" s="41">
        <v>34</v>
      </c>
      <c r="C37" s="42" t="s">
        <v>154</v>
      </c>
      <c r="D37" s="77">
        <v>1</v>
      </c>
      <c r="E37" s="44">
        <v>26.3</v>
      </c>
      <c r="F37" s="43">
        <v>910</v>
      </c>
      <c r="G37" s="44">
        <v>27</v>
      </c>
      <c r="H37" s="13">
        <f>SUM(D37:D40)</f>
        <v>11</v>
      </c>
      <c r="I37" s="46" t="s">
        <v>136</v>
      </c>
      <c r="J37" s="77">
        <v>4</v>
      </c>
      <c r="K37" s="44">
        <v>28</v>
      </c>
      <c r="L37" s="43">
        <v>3640</v>
      </c>
      <c r="M37" s="44">
        <v>4</v>
      </c>
      <c r="N37" s="13">
        <f>SUM(J37:J40)</f>
        <v>12</v>
      </c>
      <c r="O37" s="46" t="s">
        <v>197</v>
      </c>
      <c r="P37" s="77">
        <v>3</v>
      </c>
      <c r="Q37" s="44">
        <v>31.1</v>
      </c>
      <c r="R37" s="43">
        <v>2940</v>
      </c>
      <c r="S37" s="44">
        <v>6</v>
      </c>
      <c r="T37" s="13">
        <f>SUM(P37:P40)</f>
        <v>4</v>
      </c>
      <c r="U37" s="13">
        <f>SUM(H37,N37,T37)</f>
        <v>27</v>
      </c>
      <c r="V37" s="47" t="s">
        <v>52</v>
      </c>
      <c r="W37" s="13">
        <f>SUM(U37)-18</f>
        <v>9</v>
      </c>
      <c r="Y37" s="13"/>
      <c r="Z37" s="41">
        <v>34</v>
      </c>
      <c r="AA37" s="42" t="s">
        <v>82</v>
      </c>
      <c r="AB37" s="77">
        <v>4</v>
      </c>
      <c r="AC37" s="44">
        <v>38.1</v>
      </c>
      <c r="AD37" s="43">
        <v>4510</v>
      </c>
      <c r="AE37" s="44">
        <v>10</v>
      </c>
      <c r="AF37" s="13"/>
      <c r="AG37" s="45" t="s">
        <v>195</v>
      </c>
      <c r="AH37" s="77">
        <v>3</v>
      </c>
      <c r="AI37" s="44">
        <v>31.5</v>
      </c>
      <c r="AJ37" s="43">
        <v>3000</v>
      </c>
      <c r="AK37" s="44">
        <v>14</v>
      </c>
      <c r="AL37" s="13"/>
      <c r="AM37" s="46" t="s">
        <v>163</v>
      </c>
      <c r="AN37" s="77">
        <v>4</v>
      </c>
      <c r="AO37" s="44">
        <v>36.1</v>
      </c>
      <c r="AP37" s="43">
        <v>4120</v>
      </c>
      <c r="AQ37" s="44">
        <v>2</v>
      </c>
      <c r="AR37" s="13"/>
      <c r="AS37" s="13"/>
      <c r="AT37" s="48"/>
      <c r="AU37" s="13"/>
    </row>
    <row r="38" spans="1:47" s="27" customFormat="1" ht="11.25" customHeight="1" x14ac:dyDescent="0.2">
      <c r="A38" s="13"/>
      <c r="B38" s="41">
        <v>35</v>
      </c>
      <c r="C38" s="42" t="s">
        <v>141</v>
      </c>
      <c r="D38" s="77">
        <v>4</v>
      </c>
      <c r="E38" s="44">
        <v>32</v>
      </c>
      <c r="F38" s="43">
        <v>3940</v>
      </c>
      <c r="G38" s="44">
        <v>3</v>
      </c>
      <c r="H38" s="13"/>
      <c r="I38" s="45" t="s">
        <v>107</v>
      </c>
      <c r="J38" s="77">
        <v>1</v>
      </c>
      <c r="K38" s="44">
        <v>30.3</v>
      </c>
      <c r="L38" s="43">
        <v>1030</v>
      </c>
      <c r="M38" s="44">
        <v>13</v>
      </c>
      <c r="N38" s="13"/>
      <c r="O38" s="46" t="s">
        <v>116</v>
      </c>
      <c r="P38" s="77">
        <v>0</v>
      </c>
      <c r="Q38" s="44"/>
      <c r="R38" s="43"/>
      <c r="S38" s="44">
        <v>42</v>
      </c>
      <c r="T38" s="13"/>
      <c r="U38" s="13"/>
      <c r="V38" s="48"/>
      <c r="W38" s="13"/>
      <c r="Y38" s="13"/>
      <c r="Z38" s="41">
        <v>35</v>
      </c>
      <c r="AA38" s="42" t="s">
        <v>149</v>
      </c>
      <c r="AB38" s="77">
        <v>3</v>
      </c>
      <c r="AC38" s="44">
        <v>34.6</v>
      </c>
      <c r="AD38" s="43">
        <v>3300</v>
      </c>
      <c r="AE38" s="44">
        <v>16</v>
      </c>
      <c r="AF38" s="13"/>
      <c r="AG38" s="46" t="s">
        <v>152</v>
      </c>
      <c r="AH38" s="77">
        <v>7</v>
      </c>
      <c r="AI38" s="44">
        <v>37.4</v>
      </c>
      <c r="AJ38" s="43">
        <v>7450</v>
      </c>
      <c r="AK38" s="44">
        <v>3</v>
      </c>
      <c r="AL38" s="13"/>
      <c r="AM38" s="46" t="s">
        <v>193</v>
      </c>
      <c r="AN38" s="77">
        <v>3</v>
      </c>
      <c r="AO38" s="44">
        <v>36.6</v>
      </c>
      <c r="AP38" s="43">
        <v>3420</v>
      </c>
      <c r="AQ38" s="44">
        <v>3</v>
      </c>
      <c r="AR38" s="13"/>
      <c r="AS38" s="13"/>
      <c r="AT38" s="48" t="s">
        <v>76</v>
      </c>
      <c r="AU38" s="13"/>
    </row>
    <row r="39" spans="1:47" s="27" customFormat="1" ht="11.25" customHeight="1" x14ac:dyDescent="0.2">
      <c r="A39" s="13"/>
      <c r="B39" s="41">
        <v>36</v>
      </c>
      <c r="C39" s="42" t="s">
        <v>88</v>
      </c>
      <c r="D39" s="77">
        <v>2</v>
      </c>
      <c r="E39" s="44">
        <v>26.3</v>
      </c>
      <c r="F39" s="43">
        <v>1790</v>
      </c>
      <c r="G39" s="44">
        <v>17</v>
      </c>
      <c r="H39" s="13"/>
      <c r="I39" s="46" t="s">
        <v>176</v>
      </c>
      <c r="J39" s="77">
        <v>3</v>
      </c>
      <c r="K39" s="44">
        <v>32.200000000000003</v>
      </c>
      <c r="L39" s="43">
        <v>2880</v>
      </c>
      <c r="M39" s="44">
        <v>8</v>
      </c>
      <c r="N39" s="13"/>
      <c r="O39" s="46" t="s">
        <v>159</v>
      </c>
      <c r="P39" s="77">
        <v>1</v>
      </c>
      <c r="Q39" s="44">
        <v>25.4</v>
      </c>
      <c r="R39" s="43">
        <v>880</v>
      </c>
      <c r="S39" s="44">
        <v>24</v>
      </c>
      <c r="T39" s="13"/>
      <c r="U39" s="13"/>
      <c r="V39" s="50" t="s">
        <v>53</v>
      </c>
      <c r="W39" s="13"/>
      <c r="Y39" s="13"/>
      <c r="Z39" s="41">
        <v>36</v>
      </c>
      <c r="AA39" s="42" t="s">
        <v>180</v>
      </c>
      <c r="AB39" s="77">
        <v>3</v>
      </c>
      <c r="AC39" s="44">
        <v>31.2</v>
      </c>
      <c r="AD39" s="43">
        <v>2940</v>
      </c>
      <c r="AE39" s="44">
        <v>2</v>
      </c>
      <c r="AF39" s="13"/>
      <c r="AG39" s="46" t="s">
        <v>137</v>
      </c>
      <c r="AH39" s="77">
        <v>3</v>
      </c>
      <c r="AI39" s="44">
        <v>34.200000000000003</v>
      </c>
      <c r="AJ39" s="43">
        <v>3330</v>
      </c>
      <c r="AK39" s="44">
        <v>10</v>
      </c>
      <c r="AL39" s="13"/>
      <c r="AM39" s="46" t="s">
        <v>143</v>
      </c>
      <c r="AN39" s="77">
        <v>1</v>
      </c>
      <c r="AO39" s="44">
        <v>33.299999999999997</v>
      </c>
      <c r="AP39" s="43">
        <v>1120</v>
      </c>
      <c r="AQ39" s="44">
        <v>24</v>
      </c>
      <c r="AR39" s="13"/>
      <c r="AS39" s="13"/>
      <c r="AT39" s="48"/>
      <c r="AU39" s="13"/>
    </row>
    <row r="40" spans="1:47" s="27" customFormat="1" ht="11.25" customHeight="1" x14ac:dyDescent="0.2">
      <c r="A40" s="13"/>
      <c r="B40" s="41">
        <v>37</v>
      </c>
      <c r="C40" s="42" t="s">
        <v>108</v>
      </c>
      <c r="D40" s="77">
        <v>4</v>
      </c>
      <c r="E40" s="44">
        <v>28.8</v>
      </c>
      <c r="F40" s="43">
        <v>3820</v>
      </c>
      <c r="G40" s="44">
        <v>6</v>
      </c>
      <c r="H40" s="13"/>
      <c r="I40" s="46" t="s">
        <v>28</v>
      </c>
      <c r="J40" s="77">
        <v>4</v>
      </c>
      <c r="K40" s="44">
        <v>35.5</v>
      </c>
      <c r="L40" s="43">
        <v>3970</v>
      </c>
      <c r="M40" s="44">
        <v>1</v>
      </c>
      <c r="N40" s="13"/>
      <c r="O40" s="46" t="s">
        <v>118</v>
      </c>
      <c r="P40" s="77">
        <v>0</v>
      </c>
      <c r="Q40" s="44"/>
      <c r="R40" s="43"/>
      <c r="S40" s="44">
        <v>42</v>
      </c>
      <c r="T40" s="13"/>
      <c r="U40" s="13"/>
      <c r="V40" s="51" t="s">
        <v>54</v>
      </c>
      <c r="W40" s="13"/>
      <c r="Y40" s="13"/>
      <c r="Z40" s="41">
        <v>37</v>
      </c>
      <c r="AA40" s="42" t="s">
        <v>160</v>
      </c>
      <c r="AB40" s="77">
        <v>0</v>
      </c>
      <c r="AC40" s="44"/>
      <c r="AD40" s="43"/>
      <c r="AE40" s="44">
        <v>42</v>
      </c>
      <c r="AF40" s="13"/>
      <c r="AG40" s="46" t="s">
        <v>117</v>
      </c>
      <c r="AH40" s="77">
        <v>1</v>
      </c>
      <c r="AI40" s="44">
        <v>26.3</v>
      </c>
      <c r="AJ40" s="43">
        <v>910</v>
      </c>
      <c r="AK40" s="44">
        <v>27</v>
      </c>
      <c r="AL40" s="13"/>
      <c r="AM40" s="46" t="s">
        <v>199</v>
      </c>
      <c r="AN40" s="77">
        <v>3</v>
      </c>
      <c r="AO40" s="44">
        <v>36.200000000000003</v>
      </c>
      <c r="AP40" s="43">
        <v>3390</v>
      </c>
      <c r="AQ40" s="44">
        <v>4</v>
      </c>
      <c r="AR40" s="13"/>
      <c r="AS40" s="13"/>
      <c r="AT40" s="49"/>
      <c r="AU40" s="13"/>
    </row>
    <row r="41" spans="1:47" s="27" customFormat="1" ht="11.25" customHeight="1" x14ac:dyDescent="0.2">
      <c r="A41" s="6">
        <v>9</v>
      </c>
      <c r="B41" s="31">
        <v>38</v>
      </c>
      <c r="C41" s="32" t="s">
        <v>199</v>
      </c>
      <c r="D41" s="76">
        <v>0</v>
      </c>
      <c r="E41" s="34"/>
      <c r="F41" s="33"/>
      <c r="G41" s="34">
        <v>42</v>
      </c>
      <c r="H41" s="6">
        <f>SUM(D41:D45)</f>
        <v>3</v>
      </c>
      <c r="I41" s="35" t="s">
        <v>124</v>
      </c>
      <c r="J41" s="76">
        <v>0</v>
      </c>
      <c r="K41" s="34"/>
      <c r="L41" s="33"/>
      <c r="M41" s="34">
        <v>42</v>
      </c>
      <c r="N41" s="6">
        <f>SUM(J41:J45)</f>
        <v>0</v>
      </c>
      <c r="O41" s="37" t="s">
        <v>104</v>
      </c>
      <c r="P41" s="76">
        <v>2</v>
      </c>
      <c r="Q41" s="34">
        <v>36.9</v>
      </c>
      <c r="R41" s="33">
        <v>2120</v>
      </c>
      <c r="S41" s="34">
        <v>13</v>
      </c>
      <c r="T41" s="6">
        <f>SUM(P41:P45)</f>
        <v>4</v>
      </c>
      <c r="U41" s="6">
        <f>SUM(H41,N41,T41)</f>
        <v>7</v>
      </c>
      <c r="V41" s="52"/>
      <c r="W41" s="6">
        <f>SUM(U41)-18</f>
        <v>-11</v>
      </c>
      <c r="Y41" s="6">
        <v>9</v>
      </c>
      <c r="Z41" s="31">
        <v>38</v>
      </c>
      <c r="AA41" s="32" t="s">
        <v>167</v>
      </c>
      <c r="AB41" s="76">
        <v>0</v>
      </c>
      <c r="AC41" s="34"/>
      <c r="AD41" s="33"/>
      <c r="AE41" s="34">
        <v>42</v>
      </c>
      <c r="AF41" s="6">
        <f>SUM(AB41:AB45)</f>
        <v>15</v>
      </c>
      <c r="AG41" s="35" t="s">
        <v>108</v>
      </c>
      <c r="AH41" s="76">
        <v>3</v>
      </c>
      <c r="AI41" s="34">
        <v>36.1</v>
      </c>
      <c r="AJ41" s="33">
        <v>3180</v>
      </c>
      <c r="AK41" s="34">
        <v>12</v>
      </c>
      <c r="AL41" s="6">
        <f>SUM(AH41:AH45)</f>
        <v>12</v>
      </c>
      <c r="AM41" s="37" t="s">
        <v>147</v>
      </c>
      <c r="AN41" s="76">
        <v>1</v>
      </c>
      <c r="AO41" s="34">
        <v>39.200000000000003</v>
      </c>
      <c r="AP41" s="33">
        <v>1300</v>
      </c>
      <c r="AQ41" s="34">
        <v>16</v>
      </c>
      <c r="AR41" s="6">
        <f>SUM(AN41:AN45)</f>
        <v>3</v>
      </c>
      <c r="AS41" s="6">
        <f>SUM(AF41,AL41,AR41)</f>
        <v>30</v>
      </c>
      <c r="AT41" s="36" t="s">
        <v>77</v>
      </c>
      <c r="AU41" s="6">
        <f>SUM(AS41)-28</f>
        <v>2</v>
      </c>
    </row>
    <row r="42" spans="1:47" s="27" customFormat="1" ht="11.25" customHeight="1" x14ac:dyDescent="0.2">
      <c r="A42" s="6"/>
      <c r="B42" s="31">
        <v>39</v>
      </c>
      <c r="C42" s="32" t="s">
        <v>90</v>
      </c>
      <c r="D42" s="76">
        <v>1</v>
      </c>
      <c r="E42" s="34">
        <v>25.5</v>
      </c>
      <c r="F42" s="33">
        <v>880</v>
      </c>
      <c r="G42" s="34">
        <v>28</v>
      </c>
      <c r="H42" s="6"/>
      <c r="I42" s="35" t="s">
        <v>99</v>
      </c>
      <c r="J42" s="76">
        <v>0</v>
      </c>
      <c r="K42" s="34"/>
      <c r="L42" s="33"/>
      <c r="M42" s="34">
        <v>42</v>
      </c>
      <c r="N42" s="6"/>
      <c r="O42" s="35" t="s">
        <v>117</v>
      </c>
      <c r="P42" s="76">
        <v>0</v>
      </c>
      <c r="Q42" s="34"/>
      <c r="R42" s="33"/>
      <c r="S42" s="34">
        <v>42</v>
      </c>
      <c r="T42" s="6"/>
      <c r="U42" s="6"/>
      <c r="V42" s="53" t="s">
        <v>55</v>
      </c>
      <c r="W42" s="6"/>
      <c r="Y42" s="6"/>
      <c r="Z42" s="31">
        <v>39</v>
      </c>
      <c r="AA42" s="32" t="s">
        <v>80</v>
      </c>
      <c r="AB42" s="76">
        <v>5</v>
      </c>
      <c r="AC42" s="34">
        <v>33.700000000000003</v>
      </c>
      <c r="AD42" s="33">
        <v>5030</v>
      </c>
      <c r="AE42" s="34">
        <v>7</v>
      </c>
      <c r="AF42" s="6"/>
      <c r="AG42" s="35" t="s">
        <v>155</v>
      </c>
      <c r="AH42" s="76">
        <v>1</v>
      </c>
      <c r="AI42" s="34">
        <v>26</v>
      </c>
      <c r="AJ42" s="33">
        <v>880</v>
      </c>
      <c r="AK42" s="34">
        <v>28</v>
      </c>
      <c r="AL42" s="6"/>
      <c r="AM42" s="35" t="s">
        <v>148</v>
      </c>
      <c r="AN42" s="76">
        <v>0</v>
      </c>
      <c r="AO42" s="34"/>
      <c r="AP42" s="33"/>
      <c r="AQ42" s="34">
        <v>42</v>
      </c>
      <c r="AR42" s="6"/>
      <c r="AS42" s="6"/>
      <c r="AT42" s="38"/>
      <c r="AU42" s="6"/>
    </row>
    <row r="43" spans="1:47" s="27" customFormat="1" ht="11.25" customHeight="1" x14ac:dyDescent="0.2">
      <c r="A43" s="6"/>
      <c r="B43" s="31">
        <v>40</v>
      </c>
      <c r="C43" s="32" t="s">
        <v>170</v>
      </c>
      <c r="D43" s="76">
        <v>2</v>
      </c>
      <c r="E43" s="34">
        <v>36.1</v>
      </c>
      <c r="F43" s="33">
        <v>2270</v>
      </c>
      <c r="G43" s="34">
        <v>15</v>
      </c>
      <c r="H43" s="6"/>
      <c r="I43" s="35" t="s">
        <v>146</v>
      </c>
      <c r="J43" s="76">
        <v>0</v>
      </c>
      <c r="K43" s="34"/>
      <c r="L43" s="33"/>
      <c r="M43" s="34">
        <v>42</v>
      </c>
      <c r="N43" s="6"/>
      <c r="O43" s="35" t="s">
        <v>167</v>
      </c>
      <c r="P43" s="76">
        <v>0</v>
      </c>
      <c r="Q43" s="34"/>
      <c r="R43" s="33"/>
      <c r="S43" s="34">
        <v>42</v>
      </c>
      <c r="T43" s="6"/>
      <c r="U43" s="6"/>
      <c r="V43" s="53" t="s">
        <v>54</v>
      </c>
      <c r="W43" s="6"/>
      <c r="Y43" s="6"/>
      <c r="Z43" s="31">
        <v>40</v>
      </c>
      <c r="AA43" s="32" t="s">
        <v>95</v>
      </c>
      <c r="AB43" s="76">
        <v>4</v>
      </c>
      <c r="AC43" s="34">
        <v>39.9</v>
      </c>
      <c r="AD43" s="33">
        <v>4510</v>
      </c>
      <c r="AE43" s="34">
        <v>9</v>
      </c>
      <c r="AF43" s="6"/>
      <c r="AG43" s="35" t="s">
        <v>104</v>
      </c>
      <c r="AH43" s="76">
        <v>1</v>
      </c>
      <c r="AI43" s="34">
        <v>33.4</v>
      </c>
      <c r="AJ43" s="33">
        <v>1120</v>
      </c>
      <c r="AK43" s="34">
        <v>24</v>
      </c>
      <c r="AL43" s="6"/>
      <c r="AM43" s="35" t="s">
        <v>166</v>
      </c>
      <c r="AN43" s="76">
        <v>1</v>
      </c>
      <c r="AO43" s="34">
        <v>28.2</v>
      </c>
      <c r="AP43" s="33">
        <v>970</v>
      </c>
      <c r="AQ43" s="34">
        <v>27</v>
      </c>
      <c r="AR43" s="6"/>
      <c r="AS43" s="6"/>
      <c r="AT43" s="38" t="s">
        <v>78</v>
      </c>
      <c r="AU43" s="6"/>
    </row>
    <row r="44" spans="1:47" s="27" customFormat="1" ht="11.25" customHeight="1" x14ac:dyDescent="0.2">
      <c r="A44" s="6"/>
      <c r="B44" s="31">
        <v>41</v>
      </c>
      <c r="C44" s="32" t="s">
        <v>143</v>
      </c>
      <c r="D44" s="76">
        <v>0</v>
      </c>
      <c r="E44" s="34"/>
      <c r="F44" s="33"/>
      <c r="G44" s="34">
        <v>42</v>
      </c>
      <c r="H44" s="6"/>
      <c r="I44" s="35" t="s">
        <v>111</v>
      </c>
      <c r="J44" s="76">
        <v>0</v>
      </c>
      <c r="K44" s="34"/>
      <c r="L44" s="33"/>
      <c r="M44" s="34">
        <v>42</v>
      </c>
      <c r="N44" s="6"/>
      <c r="O44" s="35" t="s">
        <v>140</v>
      </c>
      <c r="P44" s="76">
        <v>1</v>
      </c>
      <c r="Q44" s="34">
        <v>28</v>
      </c>
      <c r="R44" s="33">
        <v>940</v>
      </c>
      <c r="S44" s="34">
        <v>22</v>
      </c>
      <c r="T44" s="6"/>
      <c r="U44" s="6"/>
      <c r="V44" s="56" t="s">
        <v>24</v>
      </c>
      <c r="W44" s="6"/>
      <c r="Y44" s="6"/>
      <c r="Z44" s="31">
        <v>41</v>
      </c>
      <c r="AA44" s="32" t="s">
        <v>184</v>
      </c>
      <c r="AB44" s="76">
        <v>5</v>
      </c>
      <c r="AC44" s="34">
        <v>43.2</v>
      </c>
      <c r="AD44" s="33">
        <v>5750</v>
      </c>
      <c r="AE44" s="34">
        <v>4</v>
      </c>
      <c r="AF44" s="6"/>
      <c r="AG44" s="35" t="s">
        <v>150</v>
      </c>
      <c r="AH44" s="76">
        <v>4</v>
      </c>
      <c r="AI44" s="34">
        <v>33</v>
      </c>
      <c r="AJ44" s="33">
        <v>4210</v>
      </c>
      <c r="AK44" s="34">
        <v>7</v>
      </c>
      <c r="AL44" s="6"/>
      <c r="AM44" s="35" t="s">
        <v>112</v>
      </c>
      <c r="AN44" s="76">
        <v>0</v>
      </c>
      <c r="AO44" s="34"/>
      <c r="AP44" s="33"/>
      <c r="AQ44" s="34">
        <v>42</v>
      </c>
      <c r="AR44" s="6"/>
      <c r="AS44" s="6"/>
      <c r="AT44" s="38"/>
      <c r="AU44" s="6"/>
    </row>
    <row r="45" spans="1:47" s="27" customFormat="1" ht="11.25" customHeight="1" x14ac:dyDescent="0.2">
      <c r="A45" s="6"/>
      <c r="B45" s="31">
        <v>42</v>
      </c>
      <c r="C45" s="32" t="s">
        <v>79</v>
      </c>
      <c r="D45" s="76">
        <v>0</v>
      </c>
      <c r="E45" s="34"/>
      <c r="F45" s="33"/>
      <c r="G45" s="34">
        <v>42</v>
      </c>
      <c r="H45" s="6"/>
      <c r="I45" s="37" t="s">
        <v>101</v>
      </c>
      <c r="J45" s="76">
        <v>0</v>
      </c>
      <c r="K45" s="34"/>
      <c r="L45" s="33"/>
      <c r="M45" s="34">
        <v>42</v>
      </c>
      <c r="N45" s="6"/>
      <c r="O45" s="37" t="s">
        <v>198</v>
      </c>
      <c r="P45" s="76">
        <v>1</v>
      </c>
      <c r="Q45" s="34">
        <v>30.2</v>
      </c>
      <c r="R45" s="33">
        <v>1030</v>
      </c>
      <c r="S45" s="34">
        <v>21</v>
      </c>
      <c r="T45" s="6"/>
      <c r="U45" s="6"/>
      <c r="V45" s="59"/>
      <c r="W45" s="6"/>
      <c r="Y45" s="6"/>
      <c r="Z45" s="31">
        <v>42</v>
      </c>
      <c r="AA45" s="32" t="s">
        <v>171</v>
      </c>
      <c r="AB45" s="76">
        <v>1</v>
      </c>
      <c r="AC45" s="34">
        <v>26.5</v>
      </c>
      <c r="AD45" s="33">
        <v>910</v>
      </c>
      <c r="AE45" s="34">
        <v>34</v>
      </c>
      <c r="AF45" s="6"/>
      <c r="AG45" s="37" t="s">
        <v>86</v>
      </c>
      <c r="AH45" s="76">
        <v>3</v>
      </c>
      <c r="AI45" s="34">
        <v>32.4</v>
      </c>
      <c r="AJ45" s="33">
        <v>2940</v>
      </c>
      <c r="AK45" s="34">
        <v>16</v>
      </c>
      <c r="AL45" s="6"/>
      <c r="AM45" s="37" t="s">
        <v>25</v>
      </c>
      <c r="AN45" s="76">
        <v>1</v>
      </c>
      <c r="AO45" s="34">
        <v>30.8</v>
      </c>
      <c r="AP45" s="33">
        <v>1030</v>
      </c>
      <c r="AQ45" s="34">
        <v>25</v>
      </c>
      <c r="AR45" s="6"/>
      <c r="AS45" s="6"/>
      <c r="AT45" s="60"/>
      <c r="AU45" s="6"/>
    </row>
    <row r="46" spans="1:47" s="65" customFormat="1" ht="10.199999999999999" x14ac:dyDescent="0.2">
      <c r="A46" s="7" t="s">
        <v>36</v>
      </c>
      <c r="B46" s="8"/>
      <c r="C46" s="61" t="s">
        <v>14</v>
      </c>
      <c r="D46" s="61"/>
      <c r="E46" s="61"/>
      <c r="F46" s="61"/>
      <c r="G46" s="61"/>
      <c r="H46" s="61"/>
      <c r="I46" s="61" t="s">
        <v>17</v>
      </c>
      <c r="J46" s="61"/>
      <c r="K46" s="61"/>
      <c r="L46" s="61"/>
      <c r="M46" s="61"/>
      <c r="N46" s="61"/>
      <c r="O46" s="61" t="s">
        <v>16</v>
      </c>
      <c r="P46" s="61"/>
      <c r="Q46" s="61"/>
      <c r="R46" s="61"/>
      <c r="S46" s="61"/>
      <c r="T46" s="61"/>
      <c r="U46" s="62">
        <f>SUM(C48,I48,O48)</f>
        <v>160</v>
      </c>
      <c r="V46" s="63" t="s">
        <v>23</v>
      </c>
      <c r="W46" s="64" t="s">
        <v>29</v>
      </c>
      <c r="Y46" s="7" t="s">
        <v>36</v>
      </c>
      <c r="Z46" s="8"/>
      <c r="AA46" s="61" t="s">
        <v>14</v>
      </c>
      <c r="AB46" s="61"/>
      <c r="AC46" s="61"/>
      <c r="AD46" s="61"/>
      <c r="AE46" s="61"/>
      <c r="AF46" s="61"/>
      <c r="AG46" s="61" t="s">
        <v>17</v>
      </c>
      <c r="AH46" s="61"/>
      <c r="AI46" s="61"/>
      <c r="AJ46" s="61"/>
      <c r="AK46" s="61"/>
      <c r="AL46" s="61"/>
      <c r="AM46" s="61" t="s">
        <v>16</v>
      </c>
      <c r="AN46" s="61"/>
      <c r="AO46" s="61"/>
      <c r="AP46" s="61"/>
      <c r="AQ46" s="61"/>
      <c r="AR46" s="61"/>
      <c r="AS46" s="62">
        <f>SUM(AA48,AG48,AM48)</f>
        <v>251</v>
      </c>
      <c r="AT46" s="63" t="s">
        <v>23</v>
      </c>
      <c r="AU46" s="64" t="s">
        <v>29</v>
      </c>
    </row>
    <row r="47" spans="1:47" s="65" customFormat="1" ht="10.199999999999999" x14ac:dyDescent="0.2">
      <c r="A47" s="11" t="s">
        <v>37</v>
      </c>
      <c r="B47" s="12"/>
      <c r="C47" s="61" t="s">
        <v>15</v>
      </c>
      <c r="D47" s="61"/>
      <c r="E47" s="61"/>
      <c r="F47" s="61"/>
      <c r="G47" s="61"/>
      <c r="H47" s="61"/>
      <c r="I47" s="61" t="s">
        <v>15</v>
      </c>
      <c r="J47" s="61"/>
      <c r="K47" s="61"/>
      <c r="L47" s="61"/>
      <c r="M47" s="61"/>
      <c r="N47" s="61"/>
      <c r="O47" s="61" t="s">
        <v>15</v>
      </c>
      <c r="P47" s="61"/>
      <c r="Q47" s="61"/>
      <c r="R47" s="61"/>
      <c r="S47" s="61"/>
      <c r="T47" s="61"/>
      <c r="U47" s="66"/>
      <c r="V47" s="67"/>
      <c r="W47" s="68" t="s">
        <v>30</v>
      </c>
      <c r="Y47" s="11" t="s">
        <v>37</v>
      </c>
      <c r="Z47" s="12"/>
      <c r="AA47" s="61" t="s">
        <v>15</v>
      </c>
      <c r="AB47" s="61"/>
      <c r="AC47" s="61"/>
      <c r="AD47" s="61"/>
      <c r="AE47" s="61"/>
      <c r="AF47" s="61"/>
      <c r="AG47" s="61" t="s">
        <v>15</v>
      </c>
      <c r="AH47" s="61"/>
      <c r="AI47" s="61"/>
      <c r="AJ47" s="61"/>
      <c r="AK47" s="61"/>
      <c r="AL47" s="61"/>
      <c r="AM47" s="61" t="s">
        <v>15</v>
      </c>
      <c r="AN47" s="61"/>
      <c r="AO47" s="61"/>
      <c r="AP47" s="61"/>
      <c r="AQ47" s="61"/>
      <c r="AR47" s="61"/>
      <c r="AS47" s="66"/>
      <c r="AT47" s="67"/>
      <c r="AU47" s="68" t="s">
        <v>30</v>
      </c>
    </row>
    <row r="48" spans="1:47" s="65" customFormat="1" ht="10.199999999999999" x14ac:dyDescent="0.2">
      <c r="A48" s="11" t="s">
        <v>38</v>
      </c>
      <c r="B48" s="12"/>
      <c r="C48" s="69">
        <f>SUM(H4:H45)</f>
        <v>66</v>
      </c>
      <c r="D48" s="69"/>
      <c r="E48" s="69"/>
      <c r="F48" s="69"/>
      <c r="G48" s="69"/>
      <c r="H48" s="69"/>
      <c r="I48" s="69">
        <f>SUM(N4:N45)</f>
        <v>45</v>
      </c>
      <c r="J48" s="69"/>
      <c r="K48" s="69"/>
      <c r="L48" s="69"/>
      <c r="M48" s="69"/>
      <c r="N48" s="69"/>
      <c r="O48" s="69">
        <f>SUM(T4:T45)</f>
        <v>49</v>
      </c>
      <c r="P48" s="69"/>
      <c r="Q48" s="69"/>
      <c r="R48" s="69"/>
      <c r="S48" s="69"/>
      <c r="T48" s="69"/>
      <c r="U48" s="70"/>
      <c r="V48" s="68" t="s">
        <v>18</v>
      </c>
      <c r="W48" s="71" t="s">
        <v>31</v>
      </c>
      <c r="Y48" s="11" t="s">
        <v>38</v>
      </c>
      <c r="Z48" s="12"/>
      <c r="AA48" s="69">
        <f>SUM(AF4:AF45)</f>
        <v>106</v>
      </c>
      <c r="AB48" s="69"/>
      <c r="AC48" s="69"/>
      <c r="AD48" s="69"/>
      <c r="AE48" s="69"/>
      <c r="AF48" s="69"/>
      <c r="AG48" s="69">
        <f>SUM(AL4:AL45)</f>
        <v>92</v>
      </c>
      <c r="AH48" s="69"/>
      <c r="AI48" s="69"/>
      <c r="AJ48" s="69"/>
      <c r="AK48" s="69"/>
      <c r="AL48" s="69"/>
      <c r="AM48" s="69">
        <f>SUM(AR4:AR45)</f>
        <v>53</v>
      </c>
      <c r="AN48" s="69"/>
      <c r="AO48" s="69"/>
      <c r="AP48" s="69"/>
      <c r="AQ48" s="69"/>
      <c r="AR48" s="69"/>
      <c r="AS48" s="70"/>
      <c r="AT48" s="68" t="s">
        <v>18</v>
      </c>
      <c r="AU48" s="71" t="s">
        <v>31</v>
      </c>
    </row>
    <row r="49" spans="1:47" s="27" customFormat="1" ht="10.199999999999999" x14ac:dyDescent="0.2">
      <c r="A49" s="9">
        <v>2019</v>
      </c>
      <c r="B49" s="10"/>
      <c r="C49" s="72" t="s">
        <v>10</v>
      </c>
      <c r="D49" s="73"/>
      <c r="E49" s="73"/>
      <c r="F49" s="73"/>
      <c r="G49" s="74"/>
      <c r="H49" s="5">
        <f>SUM(H4:H45)/9</f>
        <v>7.333333333333333</v>
      </c>
      <c r="I49" s="72" t="s">
        <v>10</v>
      </c>
      <c r="J49" s="73"/>
      <c r="K49" s="73"/>
      <c r="L49" s="73"/>
      <c r="M49" s="74"/>
      <c r="N49" s="5">
        <f>SUM(N4:N45)/9</f>
        <v>5</v>
      </c>
      <c r="O49" s="72" t="s">
        <v>10</v>
      </c>
      <c r="P49" s="73"/>
      <c r="Q49" s="73"/>
      <c r="R49" s="73"/>
      <c r="S49" s="74"/>
      <c r="T49" s="5">
        <f>SUM(T4:T45)/9</f>
        <v>5.4444444444444446</v>
      </c>
      <c r="U49" s="5">
        <f>SUM(U4:U45)/9</f>
        <v>17.777777777777779</v>
      </c>
      <c r="V49" s="71" t="s">
        <v>19</v>
      </c>
      <c r="W49" s="75">
        <f>SUM(W4:W45)</f>
        <v>-2</v>
      </c>
      <c r="Y49" s="9">
        <v>2019</v>
      </c>
      <c r="Z49" s="10"/>
      <c r="AA49" s="72" t="s">
        <v>10</v>
      </c>
      <c r="AB49" s="73"/>
      <c r="AC49" s="73"/>
      <c r="AD49" s="73"/>
      <c r="AE49" s="74"/>
      <c r="AF49" s="5">
        <f>SUM(AF4:AF45)/9</f>
        <v>11.777777777777779</v>
      </c>
      <c r="AG49" s="72" t="s">
        <v>10</v>
      </c>
      <c r="AH49" s="73"/>
      <c r="AI49" s="73"/>
      <c r="AJ49" s="73"/>
      <c r="AK49" s="74"/>
      <c r="AL49" s="5">
        <f>SUM(AL4:AL45)/9</f>
        <v>10.222222222222221</v>
      </c>
      <c r="AM49" s="72" t="s">
        <v>10</v>
      </c>
      <c r="AN49" s="73"/>
      <c r="AO49" s="73"/>
      <c r="AP49" s="73"/>
      <c r="AQ49" s="74"/>
      <c r="AR49" s="5">
        <f>SUM(AR4:AR45)/19</f>
        <v>2.7894736842105261</v>
      </c>
      <c r="AS49" s="5">
        <f>SUM(AS4:AS45)/9</f>
        <v>27.888888888888889</v>
      </c>
      <c r="AT49" s="71" t="s">
        <v>19</v>
      </c>
      <c r="AU49" s="75">
        <f>SUM(AU4:AU45)</f>
        <v>-1</v>
      </c>
    </row>
  </sheetData>
  <mergeCells count="186">
    <mergeCell ref="AM48:AR48"/>
    <mergeCell ref="Y49:Z49"/>
    <mergeCell ref="AA49:AE49"/>
    <mergeCell ref="AG49:AK49"/>
    <mergeCell ref="AM49:AQ49"/>
    <mergeCell ref="AT41:AT42"/>
    <mergeCell ref="AU41:AU45"/>
    <mergeCell ref="AT43:AT44"/>
    <mergeCell ref="Y46:Z46"/>
    <mergeCell ref="AA46:AF46"/>
    <mergeCell ref="AG46:AL46"/>
    <mergeCell ref="AM46:AR46"/>
    <mergeCell ref="AS46:AS48"/>
    <mergeCell ref="AT46:AT47"/>
    <mergeCell ref="Y47:Z47"/>
    <mergeCell ref="AA47:AF47"/>
    <mergeCell ref="AG47:AL47"/>
    <mergeCell ref="AM47:AR47"/>
    <mergeCell ref="Y48:Z48"/>
    <mergeCell ref="AA48:AF48"/>
    <mergeCell ref="AG48:AL48"/>
    <mergeCell ref="Y41:Y45"/>
    <mergeCell ref="AF41:AF45"/>
    <mergeCell ref="AL41:AL45"/>
    <mergeCell ref="AR41:AR45"/>
    <mergeCell ref="AS41:AS45"/>
    <mergeCell ref="AT31:AT32"/>
    <mergeCell ref="AU31:AU35"/>
    <mergeCell ref="AT33:AT35"/>
    <mergeCell ref="Y36:Y40"/>
    <mergeCell ref="AF36:AF40"/>
    <mergeCell ref="AL36:AL40"/>
    <mergeCell ref="AR36:AR40"/>
    <mergeCell ref="AS36:AS40"/>
    <mergeCell ref="AT36:AT37"/>
    <mergeCell ref="AU36:AU40"/>
    <mergeCell ref="AT38:AT40"/>
    <mergeCell ref="Y31:Y35"/>
    <mergeCell ref="AF31:AF35"/>
    <mergeCell ref="AL31:AL35"/>
    <mergeCell ref="AR31:AR35"/>
    <mergeCell ref="AS31:AS35"/>
    <mergeCell ref="AU21:AU25"/>
    <mergeCell ref="Y26:Y30"/>
    <mergeCell ref="AF26:AF30"/>
    <mergeCell ref="AL26:AL30"/>
    <mergeCell ref="AR26:AR30"/>
    <mergeCell ref="AS26:AS30"/>
    <mergeCell ref="AU26:AU30"/>
    <mergeCell ref="AT29:AT30"/>
    <mergeCell ref="Y21:Y25"/>
    <mergeCell ref="AF21:AF25"/>
    <mergeCell ref="AL21:AL25"/>
    <mergeCell ref="AR21:AR25"/>
    <mergeCell ref="AS21:AS25"/>
    <mergeCell ref="AT12:AT13"/>
    <mergeCell ref="AU12:AU15"/>
    <mergeCell ref="AT14:AT15"/>
    <mergeCell ref="Y16:Y20"/>
    <mergeCell ref="AF16:AF20"/>
    <mergeCell ref="AL16:AL20"/>
    <mergeCell ref="AR16:AR20"/>
    <mergeCell ref="AS16:AS20"/>
    <mergeCell ref="AT16:AT17"/>
    <mergeCell ref="AU16:AU20"/>
    <mergeCell ref="Y12:Y15"/>
    <mergeCell ref="AF12:AF15"/>
    <mergeCell ref="AL12:AL15"/>
    <mergeCell ref="AR12:AR15"/>
    <mergeCell ref="AS12:AS15"/>
    <mergeCell ref="AT4:AT5"/>
    <mergeCell ref="AU4:AU7"/>
    <mergeCell ref="AT6:AT7"/>
    <mergeCell ref="Y8:Y11"/>
    <mergeCell ref="AF8:AF11"/>
    <mergeCell ref="AL8:AL11"/>
    <mergeCell ref="AR8:AR11"/>
    <mergeCell ref="AS8:AS11"/>
    <mergeCell ref="AT8:AT9"/>
    <mergeCell ref="AU8:AU11"/>
    <mergeCell ref="AT10:AT11"/>
    <mergeCell ref="Y4:Y7"/>
    <mergeCell ref="AF4:AF7"/>
    <mergeCell ref="AL4:AL7"/>
    <mergeCell ref="AR4:AR7"/>
    <mergeCell ref="AS4:AS7"/>
    <mergeCell ref="Y1:AU1"/>
    <mergeCell ref="Y2:Y3"/>
    <mergeCell ref="Z2:Z3"/>
    <mergeCell ref="AA2:AF2"/>
    <mergeCell ref="AG2:AL2"/>
    <mergeCell ref="AM2:AR2"/>
    <mergeCell ref="AT2:AT3"/>
    <mergeCell ref="V14:V16"/>
    <mergeCell ref="V17:V18"/>
    <mergeCell ref="V19:V20"/>
    <mergeCell ref="V6:V8"/>
    <mergeCell ref="V46:V47"/>
    <mergeCell ref="V35:V36"/>
    <mergeCell ref="V37:V38"/>
    <mergeCell ref="V11:V13"/>
    <mergeCell ref="A19:A23"/>
    <mergeCell ref="H19:H23"/>
    <mergeCell ref="N37:N40"/>
    <mergeCell ref="U24:U27"/>
    <mergeCell ref="T28:T32"/>
    <mergeCell ref="A33:A36"/>
    <mergeCell ref="H33:H36"/>
    <mergeCell ref="N33:N36"/>
    <mergeCell ref="T33:T36"/>
    <mergeCell ref="U33:U36"/>
    <mergeCell ref="A9:A13"/>
    <mergeCell ref="H9:H13"/>
    <mergeCell ref="N9:N13"/>
    <mergeCell ref="A14:A18"/>
    <mergeCell ref="H14:H18"/>
    <mergeCell ref="A1:W1"/>
    <mergeCell ref="W4:W8"/>
    <mergeCell ref="C2:H2"/>
    <mergeCell ref="A2:A3"/>
    <mergeCell ref="N4:N8"/>
    <mergeCell ref="T4:T8"/>
    <mergeCell ref="V2:V3"/>
    <mergeCell ref="B2:B3"/>
    <mergeCell ref="O2:T2"/>
    <mergeCell ref="A4:A8"/>
    <mergeCell ref="H4:H8"/>
    <mergeCell ref="V4:V5"/>
    <mergeCell ref="I2:N2"/>
    <mergeCell ref="W33:W36"/>
    <mergeCell ref="W37:W40"/>
    <mergeCell ref="W41:W45"/>
    <mergeCell ref="U4:U8"/>
    <mergeCell ref="T19:T23"/>
    <mergeCell ref="U9:U13"/>
    <mergeCell ref="U19:U23"/>
    <mergeCell ref="T37:T40"/>
    <mergeCell ref="U28:U32"/>
    <mergeCell ref="U37:U40"/>
    <mergeCell ref="T24:T27"/>
    <mergeCell ref="T41:T45"/>
    <mergeCell ref="V26:V27"/>
    <mergeCell ref="V28:V30"/>
    <mergeCell ref="V24:V25"/>
    <mergeCell ref="V9:V10"/>
    <mergeCell ref="W9:W13"/>
    <mergeCell ref="W14:W18"/>
    <mergeCell ref="W19:W23"/>
    <mergeCell ref="W24:W27"/>
    <mergeCell ref="W28:W32"/>
    <mergeCell ref="T9:T13"/>
    <mergeCell ref="N14:N18"/>
    <mergeCell ref="T14:T18"/>
    <mergeCell ref="I49:M49"/>
    <mergeCell ref="O49:S49"/>
    <mergeCell ref="O48:T48"/>
    <mergeCell ref="N41:N45"/>
    <mergeCell ref="N28:N32"/>
    <mergeCell ref="N24:N27"/>
    <mergeCell ref="N19:N23"/>
    <mergeCell ref="I46:N46"/>
    <mergeCell ref="I47:N47"/>
    <mergeCell ref="A46:B46"/>
    <mergeCell ref="A49:B49"/>
    <mergeCell ref="A47:B47"/>
    <mergeCell ref="A48:B48"/>
    <mergeCell ref="V21:V23"/>
    <mergeCell ref="V44:V45"/>
    <mergeCell ref="I48:N48"/>
    <mergeCell ref="O46:T46"/>
    <mergeCell ref="O47:T47"/>
    <mergeCell ref="A41:A45"/>
    <mergeCell ref="H41:H45"/>
    <mergeCell ref="A28:A32"/>
    <mergeCell ref="H28:H32"/>
    <mergeCell ref="A37:A40"/>
    <mergeCell ref="H37:H40"/>
    <mergeCell ref="A24:A27"/>
    <mergeCell ref="U14:U18"/>
    <mergeCell ref="C46:H46"/>
    <mergeCell ref="C48:H48"/>
    <mergeCell ref="C49:G49"/>
    <mergeCell ref="C47:H47"/>
    <mergeCell ref="H24:H27"/>
    <mergeCell ref="U41:U45"/>
    <mergeCell ref="U46:U48"/>
  </mergeCells>
  <phoneticPr fontId="0" type="noConversion"/>
  <pageMargins left="0.39370078740157483" right="0.11811023622047245" top="0.55118110236220474" bottom="0.11811023622047245" header="0.11811023622047245" footer="0.15748031496062992"/>
  <pageSetup paperSize="9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Wojciech Telesz</dc:creator>
  <cp:lastModifiedBy>Wojciech Telesz</cp:lastModifiedBy>
  <cp:lastPrinted>2016-05-03T11:26:44Z</cp:lastPrinted>
  <dcterms:created xsi:type="dcterms:W3CDTF">2003-06-13T07:01:41Z</dcterms:created>
  <dcterms:modified xsi:type="dcterms:W3CDTF">2026-01-08T11:39:49Z</dcterms:modified>
</cp:coreProperties>
</file>