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25" yWindow="750" windowWidth="6375" windowHeight="582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W21" i="1" l="1"/>
  <c r="W24" i="1"/>
  <c r="W27" i="1"/>
  <c r="W30" i="1"/>
  <c r="W33" i="1"/>
  <c r="W18" i="1"/>
  <c r="W16" i="1"/>
  <c r="W7" i="1"/>
  <c r="W10" i="1"/>
  <c r="W13" i="1"/>
  <c r="W4" i="1"/>
  <c r="I38" i="1" l="1"/>
  <c r="H33" i="1" l="1"/>
  <c r="T33" i="1"/>
  <c r="N33" i="1"/>
  <c r="U33" i="1" l="1"/>
  <c r="T30" i="1"/>
  <c r="N30" i="1"/>
  <c r="H30" i="1"/>
  <c r="T27" i="1"/>
  <c r="N27" i="1"/>
  <c r="H27" i="1"/>
  <c r="T24" i="1"/>
  <c r="N24" i="1"/>
  <c r="H24" i="1"/>
  <c r="U27" i="1" l="1"/>
  <c r="U24" i="1"/>
  <c r="U30" i="1"/>
  <c r="T7" i="1"/>
  <c r="N7" i="1"/>
  <c r="H7" i="1"/>
  <c r="H4" i="1"/>
  <c r="N4" i="1"/>
  <c r="T4" i="1"/>
  <c r="U7" i="1" l="1"/>
  <c r="T21" i="1" l="1"/>
  <c r="N21" i="1"/>
  <c r="H21" i="1"/>
  <c r="T13" i="1"/>
  <c r="N13" i="1"/>
  <c r="H13" i="1"/>
  <c r="T10" i="1"/>
  <c r="N10" i="1"/>
  <c r="H10" i="1"/>
  <c r="H18" i="1"/>
  <c r="N18" i="1"/>
  <c r="T18" i="1"/>
  <c r="H16" i="1"/>
  <c r="N16" i="1"/>
  <c r="T16" i="1"/>
  <c r="O38" i="1" l="1"/>
  <c r="T40" i="1" s="1"/>
  <c r="T39" i="1"/>
  <c r="N39" i="1"/>
  <c r="N40" i="1"/>
  <c r="C38" i="1"/>
  <c r="H39" i="1"/>
  <c r="U13" i="1"/>
  <c r="U4" i="1"/>
  <c r="U18" i="1"/>
  <c r="U16" i="1"/>
  <c r="U10" i="1"/>
  <c r="U21" i="1"/>
  <c r="U39" i="1" l="1"/>
  <c r="H40" i="1"/>
  <c r="U36" i="1"/>
  <c r="U40" i="1" s="1"/>
  <c r="W39" i="1"/>
</calcChain>
</file>

<file path=xl/sharedStrings.xml><?xml version="1.0" encoding="utf-8"?>
<sst xmlns="http://schemas.openxmlformats.org/spreadsheetml/2006/main" count="165" uniqueCount="149">
  <si>
    <t>ryb</t>
  </si>
  <si>
    <t xml:space="preserve">R </t>
  </si>
  <si>
    <t>R</t>
  </si>
  <si>
    <t>Ryb</t>
  </si>
  <si>
    <t>N-R</t>
  </si>
  <si>
    <t>Pkt</t>
  </si>
  <si>
    <t>GP</t>
  </si>
  <si>
    <t>Średnia ilość ryb na stanowisku:</t>
  </si>
  <si>
    <t>Opis stanowisk:</t>
  </si>
  <si>
    <t>St.</t>
  </si>
  <si>
    <t>Nr</t>
  </si>
  <si>
    <t>RAZEM tura 1</t>
  </si>
  <si>
    <t>Ryby</t>
  </si>
  <si>
    <t>RAZEM tura 3</t>
  </si>
  <si>
    <t>RAZEM tura 2</t>
  </si>
  <si>
    <t>(od ilości złowionych na nim ryb odjęto</t>
  </si>
  <si>
    <t>średnią ryb na stanowisku w sektorze)</t>
  </si>
  <si>
    <t>Zawodnik</t>
  </si>
  <si>
    <t>Status</t>
  </si>
  <si>
    <t>stanowiska</t>
  </si>
  <si>
    <t>Status stanowiska</t>
  </si>
  <si>
    <t>Średni</t>
  </si>
  <si>
    <t>status</t>
  </si>
  <si>
    <t>stanowisk</t>
  </si>
  <si>
    <t>PUCHAR</t>
  </si>
  <si>
    <t>SANU</t>
  </si>
  <si>
    <t>Witkowski</t>
  </si>
  <si>
    <t>Grzywa</t>
  </si>
  <si>
    <t>Lorenc Łukasz</t>
  </si>
  <si>
    <t>Pilszek</t>
  </si>
  <si>
    <t>Janik</t>
  </si>
  <si>
    <t>Hadam Bartosz</t>
  </si>
  <si>
    <t>Łukaszczyk Janusz</t>
  </si>
  <si>
    <t>Czech</t>
  </si>
  <si>
    <t>Zaremba</t>
  </si>
  <si>
    <t>Baklarz</t>
  </si>
  <si>
    <t>Konieczny Sz.</t>
  </si>
  <si>
    <t>Fejkiel</t>
  </si>
  <si>
    <t>Walczyk</t>
  </si>
  <si>
    <t>Benio</t>
  </si>
  <si>
    <t>Dańko</t>
  </si>
  <si>
    <t>Szlachetka</t>
  </si>
  <si>
    <t>Greszta</t>
  </si>
  <si>
    <t>Obruśnik</t>
  </si>
  <si>
    <t>Toczek</t>
  </si>
  <si>
    <t>Chrobak</t>
  </si>
  <si>
    <t>Gaweł</t>
  </si>
  <si>
    <t>Wnękowicz Adam</t>
  </si>
  <si>
    <t>Borowiec Wacław</t>
  </si>
  <si>
    <t>Bąk</t>
  </si>
  <si>
    <t>Łukaszczyk Andrzej</t>
  </si>
  <si>
    <t>Borowiec Łukasz</t>
  </si>
  <si>
    <t>Gagatek</t>
  </si>
  <si>
    <t>Guziec</t>
  </si>
  <si>
    <t>Skurzyński</t>
  </si>
  <si>
    <t>Dyduch</t>
  </si>
  <si>
    <t>Konieczny P.</t>
  </si>
  <si>
    <t>Słomka</t>
  </si>
  <si>
    <t>Gerula</t>
  </si>
  <si>
    <t>Wierdak</t>
  </si>
  <si>
    <t>Bednarczyk</t>
  </si>
  <si>
    <t>Wilczyński</t>
  </si>
  <si>
    <t>Kręcigłowa</t>
  </si>
  <si>
    <t>Lach</t>
  </si>
  <si>
    <t>Nieckuła</t>
  </si>
  <si>
    <t>Kopacki</t>
  </si>
  <si>
    <t>Opach Kamil</t>
  </si>
  <si>
    <t>Pałka</t>
  </si>
  <si>
    <t>Bednarz</t>
  </si>
  <si>
    <t>Tobiasz</t>
  </si>
  <si>
    <t>Sołtysik</t>
  </si>
  <si>
    <t>Kowalski Dawid</t>
  </si>
  <si>
    <t>Wnękowicz Andrzej</t>
  </si>
  <si>
    <t>Skałuba</t>
  </si>
  <si>
    <t>Wałachowski</t>
  </si>
  <si>
    <t>Kubacki</t>
  </si>
  <si>
    <t>Semik</t>
  </si>
  <si>
    <t>Kaniuczak Oskar</t>
  </si>
  <si>
    <t>Ostafin</t>
  </si>
  <si>
    <t>Gonciarczyk</t>
  </si>
  <si>
    <t>Gołofit Grzegorz</t>
  </si>
  <si>
    <t>Bodinka</t>
  </si>
  <si>
    <t>Mróz</t>
  </si>
  <si>
    <t>Opach Zdzisław</t>
  </si>
  <si>
    <t>Kaniuczak Jarosław</t>
  </si>
  <si>
    <t>Jaklewicz</t>
  </si>
  <si>
    <t>Wnękowicz Antoni</t>
  </si>
  <si>
    <t>Haszczyc</t>
  </si>
  <si>
    <t>Rapiej</t>
  </si>
  <si>
    <t>Cimała</t>
  </si>
  <si>
    <t>Konieczny G.</t>
  </si>
  <si>
    <t>Kowalski Marek</t>
  </si>
  <si>
    <t>Dereń</t>
  </si>
  <si>
    <t>Rycyk Łukasz</t>
  </si>
  <si>
    <t>Armatys</t>
  </si>
  <si>
    <t>Ordzowiały</t>
  </si>
  <si>
    <t>Tura 1 (sobota 8.00-11.00)</t>
  </si>
  <si>
    <t>Tura 2 (sobota 14.30-17.30)</t>
  </si>
  <si>
    <t>Tura 3 (niedziela 8.00-11.00)</t>
  </si>
  <si>
    <t>Salachna</t>
  </si>
  <si>
    <t>Średnia ilość ryb na zawodnika:</t>
  </si>
  <si>
    <t>15 Puchar Sanu 2024 - I liga - sektor C (rzeka San - od Łączek do Postołowa)</t>
  </si>
  <si>
    <t>Biegus</t>
  </si>
  <si>
    <t>Bolisęga</t>
  </si>
  <si>
    <t>Chmielewski</t>
  </si>
  <si>
    <t>Cudzich</t>
  </si>
  <si>
    <t>Czernielewski</t>
  </si>
  <si>
    <t>Gajda</t>
  </si>
  <si>
    <t>Gładysz</t>
  </si>
  <si>
    <t>Kaniuczak Rafał</t>
  </si>
  <si>
    <t>Kijowski</t>
  </si>
  <si>
    <t>Klann</t>
  </si>
  <si>
    <t>Krukowski</t>
  </si>
  <si>
    <t>Krupa</t>
  </si>
  <si>
    <t>Marcinów</t>
  </si>
  <si>
    <t>Merkisz</t>
  </si>
  <si>
    <t>Mikulski</t>
  </si>
  <si>
    <t>Oświata</t>
  </si>
  <si>
    <t>Rodak</t>
  </si>
  <si>
    <t>Tworzydło</t>
  </si>
  <si>
    <t>Woźny</t>
  </si>
  <si>
    <t>Zając Grzegorz</t>
  </si>
  <si>
    <t>Żywicki</t>
  </si>
  <si>
    <t>od wjazdu w Łączkach - III dołek</t>
  </si>
  <si>
    <t>do potoku "pod Wańkiem"</t>
  </si>
  <si>
    <t>od potoku "pod Wańkiem"</t>
  </si>
  <si>
    <t>do potoku z Baszty</t>
  </si>
  <si>
    <t>od potoku z Baszty</t>
  </si>
  <si>
    <t>do drogi do Gawry</t>
  </si>
  <si>
    <t>od drogi do Gawry</t>
  </si>
  <si>
    <t>do poniżej końca małego boiska</t>
  </si>
  <si>
    <t>od poniżej końca małego boiska</t>
  </si>
  <si>
    <t>do początku wysepki przed mostem w Lesku</t>
  </si>
  <si>
    <t>od początku wysepki przed mostem w Lesku</t>
  </si>
  <si>
    <t>do ujścia potoku z Huzeli</t>
  </si>
  <si>
    <t>od ujścia potoku z Huzeli</t>
  </si>
  <si>
    <t>do początku oczyszczalni w Lesku</t>
  </si>
  <si>
    <t>od początku oczyszczalni w Lesku</t>
  </si>
  <si>
    <t>do I zjazdu poniżej skały w Lesku</t>
  </si>
  <si>
    <t>od I zjazdu poniżej skały w Lesku</t>
  </si>
  <si>
    <t>do początku wyspy przed II zakrętem</t>
  </si>
  <si>
    <t>od początku wyspy przed II zakrętem</t>
  </si>
  <si>
    <t>do końca przełamania poniżej dołka na II zakręcie</t>
  </si>
  <si>
    <t>od końca przełamania poniżej dołka na II zakręcie</t>
  </si>
  <si>
    <t>do przejazdu PGR</t>
  </si>
  <si>
    <t>Wysocki</t>
  </si>
  <si>
    <t>Buchwald</t>
  </si>
  <si>
    <t>Fijałkowski</t>
  </si>
  <si>
    <t>wakat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</si>
</sst>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7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b/>
      <sz val="12"/>
      <name val="Arial CE"/>
      <charset val="238"/>
    </font>
    <font>
      <sz val="8"/>
      <name val="Arial CE"/>
      <charset val="238"/>
    </font>
    <font>
      <sz val="8"/>
      <color rgb="FFFF0000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9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1" fillId="2" borderId="0" xfId="0" applyFont="1" applyFill="1"/>
    <xf numFmtId="0" fontId="3" fillId="0" borderId="0" xfId="0" applyFont="1"/>
    <xf numFmtId="1" fontId="6" fillId="6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1" applyFont="1" applyFill="1" applyBorder="1" applyAlignment="1">
      <alignment horizontal="center" vertical="center"/>
    </xf>
    <xf numFmtId="164" fontId="8" fillId="3" borderId="1" xfId="1" applyNumberFormat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left" vertical="center"/>
    </xf>
    <xf numFmtId="0" fontId="8" fillId="0" borderId="0" xfId="0" applyFont="1"/>
    <xf numFmtId="0" fontId="8" fillId="3" borderId="1" xfId="1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 wrapText="1"/>
    </xf>
    <xf numFmtId="0" fontId="8" fillId="4" borderId="1" xfId="1" applyFont="1" applyFill="1" applyBorder="1" applyAlignment="1">
      <alignment horizontal="center" vertical="center"/>
    </xf>
    <xf numFmtId="164" fontId="8" fillId="4" borderId="1" xfId="1" applyNumberFormat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left" vertical="center" wrapText="1"/>
    </xf>
    <xf numFmtId="0" fontId="8" fillId="4" borderId="1" xfId="1" applyFont="1" applyFill="1" applyBorder="1" applyAlignment="1">
      <alignment horizontal="left" vertical="center"/>
    </xf>
    <xf numFmtId="0" fontId="8" fillId="6" borderId="2" xfId="0" applyFont="1" applyFill="1" applyBorder="1" applyAlignment="1">
      <alignment horizontal="center" vertical="center"/>
    </xf>
    <xf numFmtId="0" fontId="8" fillId="2" borderId="0" xfId="0" applyFont="1" applyFill="1"/>
    <xf numFmtId="0" fontId="8" fillId="6" borderId="5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/>
    </xf>
    <xf numFmtId="164" fontId="6" fillId="5" borderId="1" xfId="0" applyNumberFormat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9" fillId="2" borderId="14" xfId="1" applyFont="1" applyFill="1" applyBorder="1" applyAlignment="1">
      <alignment horizontal="left" vertical="center"/>
    </xf>
    <xf numFmtId="0" fontId="9" fillId="2" borderId="0" xfId="1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 wrapText="1"/>
    </xf>
    <xf numFmtId="0" fontId="9" fillId="0" borderId="0" xfId="0" applyFont="1" applyBorder="1"/>
    <xf numFmtId="0" fontId="9" fillId="2" borderId="0" xfId="1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/>
    </xf>
    <xf numFmtId="0" fontId="9" fillId="2" borderId="8" xfId="1" applyFont="1" applyFill="1" applyBorder="1" applyAlignment="1">
      <alignment horizontal="left" vertical="center"/>
    </xf>
    <xf numFmtId="0" fontId="9" fillId="2" borderId="10" xfId="1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center" wrapText="1"/>
    </xf>
    <xf numFmtId="0" fontId="9" fillId="0" borderId="10" xfId="0" applyFont="1" applyBorder="1"/>
    <xf numFmtId="0" fontId="9" fillId="2" borderId="10" xfId="1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5"/>
  <sheetViews>
    <sheetView tabSelected="1" zoomScale="110" zoomScaleNormal="110" workbookViewId="0">
      <selection sqref="A1:W1"/>
    </sheetView>
  </sheetViews>
  <sheetFormatPr defaultRowHeight="12.75" x14ac:dyDescent="0.2"/>
  <cols>
    <col min="1" max="1" width="4.5703125" style="2" customWidth="1"/>
    <col min="2" max="2" width="3" style="2" bestFit="1" customWidth="1"/>
    <col min="3" max="3" width="15.28515625" style="1" bestFit="1" customWidth="1"/>
    <col min="4" max="4" width="3.5703125" style="2" bestFit="1" customWidth="1"/>
    <col min="5" max="5" width="4" style="2" bestFit="1" customWidth="1"/>
    <col min="6" max="6" width="5.42578125" style="2" bestFit="1" customWidth="1"/>
    <col min="7" max="7" width="4" style="2" bestFit="1" customWidth="1"/>
    <col min="8" max="8" width="3.42578125" style="2" customWidth="1"/>
    <col min="9" max="9" width="15.28515625" style="2" bestFit="1" customWidth="1"/>
    <col min="10" max="10" width="3.5703125" style="2" bestFit="1" customWidth="1"/>
    <col min="11" max="11" width="4" style="2" bestFit="1" customWidth="1"/>
    <col min="12" max="12" width="5.42578125" style="2" bestFit="1" customWidth="1"/>
    <col min="13" max="13" width="4" style="2" bestFit="1" customWidth="1"/>
    <col min="14" max="14" width="3.42578125" style="1" customWidth="1"/>
    <col min="15" max="15" width="15.28515625" style="2" bestFit="1" customWidth="1"/>
    <col min="16" max="16" width="3.5703125" style="2" bestFit="1" customWidth="1"/>
    <col min="17" max="17" width="4" style="2" bestFit="1" customWidth="1"/>
    <col min="18" max="18" width="5.42578125" style="2" bestFit="1" customWidth="1"/>
    <col min="19" max="19" width="4" style="2" bestFit="1" customWidth="1"/>
    <col min="20" max="20" width="3.42578125" style="2" customWidth="1"/>
    <col min="21" max="21" width="4.7109375" style="3" customWidth="1"/>
    <col min="22" max="22" width="35.5703125" style="5" bestFit="1" customWidth="1"/>
    <col min="23" max="23" width="9.140625" style="1" bestFit="1" customWidth="1"/>
    <col min="24" max="16384" width="9.140625" style="1"/>
  </cols>
  <sheetData>
    <row r="1" spans="1:23" s="4" customFormat="1" ht="22.5" customHeight="1" x14ac:dyDescent="0.2">
      <c r="A1" s="70" t="s">
        <v>101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</row>
    <row r="2" spans="1:23" s="6" customFormat="1" ht="11.25" x14ac:dyDescent="0.2">
      <c r="A2" s="73" t="s">
        <v>9</v>
      </c>
      <c r="B2" s="76" t="s">
        <v>10</v>
      </c>
      <c r="C2" s="71" t="s">
        <v>96</v>
      </c>
      <c r="D2" s="71"/>
      <c r="E2" s="71"/>
      <c r="F2" s="71"/>
      <c r="G2" s="71"/>
      <c r="H2" s="72"/>
      <c r="I2" s="76" t="s">
        <v>97</v>
      </c>
      <c r="J2" s="76"/>
      <c r="K2" s="76"/>
      <c r="L2" s="76"/>
      <c r="M2" s="76"/>
      <c r="N2" s="76"/>
      <c r="O2" s="76" t="s">
        <v>98</v>
      </c>
      <c r="P2" s="76"/>
      <c r="Q2" s="76"/>
      <c r="R2" s="76"/>
      <c r="S2" s="76"/>
      <c r="T2" s="76"/>
      <c r="U2" s="8" t="s">
        <v>1</v>
      </c>
      <c r="V2" s="76" t="s">
        <v>8</v>
      </c>
      <c r="W2" s="9" t="s">
        <v>18</v>
      </c>
    </row>
    <row r="3" spans="1:23" s="6" customFormat="1" ht="11.25" x14ac:dyDescent="0.2">
      <c r="A3" s="74"/>
      <c r="B3" s="76"/>
      <c r="C3" s="10" t="s">
        <v>17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2</v>
      </c>
      <c r="I3" s="8" t="s">
        <v>17</v>
      </c>
      <c r="J3" s="8" t="s">
        <v>3</v>
      </c>
      <c r="K3" s="8" t="s">
        <v>4</v>
      </c>
      <c r="L3" s="8" t="s">
        <v>5</v>
      </c>
      <c r="M3" s="8" t="s">
        <v>6</v>
      </c>
      <c r="N3" s="8" t="s">
        <v>2</v>
      </c>
      <c r="O3" s="8" t="s">
        <v>17</v>
      </c>
      <c r="P3" s="8" t="s">
        <v>3</v>
      </c>
      <c r="Q3" s="8" t="s">
        <v>4</v>
      </c>
      <c r="R3" s="8" t="s">
        <v>5</v>
      </c>
      <c r="S3" s="8" t="s">
        <v>6</v>
      </c>
      <c r="T3" s="8" t="s">
        <v>2</v>
      </c>
      <c r="U3" s="8" t="s">
        <v>0</v>
      </c>
      <c r="V3" s="76"/>
      <c r="W3" s="11" t="s">
        <v>19</v>
      </c>
    </row>
    <row r="4" spans="1:23" s="17" customFormat="1" ht="11.25" x14ac:dyDescent="0.2">
      <c r="A4" s="77">
        <v>1</v>
      </c>
      <c r="B4" s="12">
        <v>1</v>
      </c>
      <c r="C4" s="13" t="s">
        <v>73</v>
      </c>
      <c r="D4" s="36">
        <v>4</v>
      </c>
      <c r="E4" s="15">
        <v>30.5</v>
      </c>
      <c r="F4" s="14">
        <v>3850</v>
      </c>
      <c r="G4" s="15">
        <v>9</v>
      </c>
      <c r="H4" s="75">
        <f>SUM(D4:D6)</f>
        <v>19</v>
      </c>
      <c r="I4" s="16" t="s">
        <v>107</v>
      </c>
      <c r="J4" s="36">
        <v>1</v>
      </c>
      <c r="K4" s="15">
        <v>26.5</v>
      </c>
      <c r="L4" s="14">
        <v>910</v>
      </c>
      <c r="M4" s="15">
        <v>25</v>
      </c>
      <c r="N4" s="75">
        <f>SUM(J4:J6)</f>
        <v>3</v>
      </c>
      <c r="O4" s="16" t="s">
        <v>82</v>
      </c>
      <c r="P4" s="36">
        <v>4</v>
      </c>
      <c r="Q4" s="15">
        <v>30.2</v>
      </c>
      <c r="R4" s="14">
        <v>3820</v>
      </c>
      <c r="S4" s="15">
        <v>9</v>
      </c>
      <c r="T4" s="75">
        <f>SUM(P4:P6)</f>
        <v>13</v>
      </c>
      <c r="U4" s="64">
        <f>SUM(H4,N4,T4)</f>
        <v>35</v>
      </c>
      <c r="V4" s="57" t="s">
        <v>123</v>
      </c>
      <c r="W4" s="64">
        <f>SUM(U4)-27</f>
        <v>8</v>
      </c>
    </row>
    <row r="5" spans="1:23" s="17" customFormat="1" ht="11.25" x14ac:dyDescent="0.2">
      <c r="A5" s="78"/>
      <c r="B5" s="12">
        <v>2</v>
      </c>
      <c r="C5" s="13" t="s">
        <v>38</v>
      </c>
      <c r="D5" s="36">
        <v>10</v>
      </c>
      <c r="E5" s="15">
        <v>40.200000000000003</v>
      </c>
      <c r="F5" s="14">
        <v>10480</v>
      </c>
      <c r="G5" s="15">
        <v>1</v>
      </c>
      <c r="H5" s="75"/>
      <c r="I5" s="16" t="s">
        <v>145</v>
      </c>
      <c r="J5" s="36">
        <v>1</v>
      </c>
      <c r="K5" s="15">
        <v>26.4</v>
      </c>
      <c r="L5" s="14">
        <v>910</v>
      </c>
      <c r="M5" s="15">
        <v>26</v>
      </c>
      <c r="N5" s="75"/>
      <c r="O5" s="18" t="s">
        <v>77</v>
      </c>
      <c r="P5" s="36">
        <v>6</v>
      </c>
      <c r="Q5" s="15">
        <v>35.5</v>
      </c>
      <c r="R5" s="14">
        <v>6420</v>
      </c>
      <c r="S5" s="15">
        <v>4</v>
      </c>
      <c r="T5" s="75"/>
      <c r="U5" s="64"/>
      <c r="V5" s="58"/>
      <c r="W5" s="64"/>
    </row>
    <row r="6" spans="1:23" s="17" customFormat="1" ht="11.25" x14ac:dyDescent="0.2">
      <c r="A6" s="78"/>
      <c r="B6" s="12">
        <v>3</v>
      </c>
      <c r="C6" s="13" t="s">
        <v>115</v>
      </c>
      <c r="D6" s="36">
        <v>5</v>
      </c>
      <c r="E6" s="15">
        <v>28.5</v>
      </c>
      <c r="F6" s="14">
        <v>4640</v>
      </c>
      <c r="G6" s="15">
        <v>4</v>
      </c>
      <c r="H6" s="75"/>
      <c r="I6" s="16" t="s">
        <v>114</v>
      </c>
      <c r="J6" s="36">
        <v>1</v>
      </c>
      <c r="K6" s="15">
        <v>28.2</v>
      </c>
      <c r="L6" s="14">
        <v>970</v>
      </c>
      <c r="M6" s="15">
        <v>23</v>
      </c>
      <c r="N6" s="75"/>
      <c r="O6" s="18" t="s">
        <v>83</v>
      </c>
      <c r="P6" s="36">
        <v>3</v>
      </c>
      <c r="Q6" s="15">
        <v>32.200000000000003</v>
      </c>
      <c r="R6" s="14">
        <v>3030</v>
      </c>
      <c r="S6" s="15">
        <v>12</v>
      </c>
      <c r="T6" s="75"/>
      <c r="U6" s="64"/>
      <c r="V6" s="30" t="s">
        <v>124</v>
      </c>
      <c r="W6" s="64"/>
    </row>
    <row r="7" spans="1:23" s="17" customFormat="1" ht="11.25" customHeight="1" x14ac:dyDescent="0.2">
      <c r="A7" s="83">
        <v>2</v>
      </c>
      <c r="B7" s="19">
        <v>4</v>
      </c>
      <c r="C7" s="20" t="s">
        <v>47</v>
      </c>
      <c r="D7" s="37">
        <v>4</v>
      </c>
      <c r="E7" s="22">
        <v>29.2</v>
      </c>
      <c r="F7" s="21">
        <v>3760</v>
      </c>
      <c r="G7" s="22">
        <v>10</v>
      </c>
      <c r="H7" s="79">
        <f>SUM(D7:D9)</f>
        <v>9</v>
      </c>
      <c r="I7" s="23" t="s">
        <v>35</v>
      </c>
      <c r="J7" s="37">
        <v>5</v>
      </c>
      <c r="K7" s="22">
        <v>30.8</v>
      </c>
      <c r="L7" s="21">
        <v>4820</v>
      </c>
      <c r="M7" s="22">
        <v>12</v>
      </c>
      <c r="N7" s="79">
        <f>SUM(J7:J9)</f>
        <v>23</v>
      </c>
      <c r="O7" s="24" t="s">
        <v>75</v>
      </c>
      <c r="P7" s="37">
        <v>1</v>
      </c>
      <c r="Q7" s="22">
        <v>25.7</v>
      </c>
      <c r="R7" s="21">
        <v>880</v>
      </c>
      <c r="S7" s="22">
        <v>29</v>
      </c>
      <c r="T7" s="79">
        <f>SUM(P7:P9)</f>
        <v>5</v>
      </c>
      <c r="U7" s="80">
        <f>SUM(H7,N7,T7)</f>
        <v>37</v>
      </c>
      <c r="V7" s="59" t="s">
        <v>125</v>
      </c>
      <c r="W7" s="80">
        <f t="shared" ref="W7:W15" si="0">SUM(U7)-27</f>
        <v>10</v>
      </c>
    </row>
    <row r="8" spans="1:23" s="17" customFormat="1" ht="11.25" customHeight="1" x14ac:dyDescent="0.2">
      <c r="A8" s="84"/>
      <c r="B8" s="19">
        <v>5</v>
      </c>
      <c r="C8" s="20" t="s">
        <v>85</v>
      </c>
      <c r="D8" s="37">
        <v>4</v>
      </c>
      <c r="E8" s="22">
        <v>27.2</v>
      </c>
      <c r="F8" s="21">
        <v>3670</v>
      </c>
      <c r="G8" s="22">
        <v>12</v>
      </c>
      <c r="H8" s="79"/>
      <c r="I8" s="24" t="s">
        <v>37</v>
      </c>
      <c r="J8" s="37">
        <v>7</v>
      </c>
      <c r="K8" s="22">
        <v>32.1</v>
      </c>
      <c r="L8" s="21">
        <v>6940</v>
      </c>
      <c r="M8" s="22">
        <v>5</v>
      </c>
      <c r="N8" s="79"/>
      <c r="O8" s="24" t="s">
        <v>102</v>
      </c>
      <c r="P8" s="37">
        <v>3</v>
      </c>
      <c r="Q8" s="22">
        <v>28.2</v>
      </c>
      <c r="R8" s="21">
        <v>2850</v>
      </c>
      <c r="S8" s="22">
        <v>16</v>
      </c>
      <c r="T8" s="79"/>
      <c r="U8" s="80"/>
      <c r="V8" s="60"/>
      <c r="W8" s="80"/>
    </row>
    <row r="9" spans="1:23" s="17" customFormat="1" ht="11.25" customHeight="1" x14ac:dyDescent="0.2">
      <c r="A9" s="84"/>
      <c r="B9" s="19">
        <v>6</v>
      </c>
      <c r="C9" s="20" t="s">
        <v>81</v>
      </c>
      <c r="D9" s="37">
        <v>1</v>
      </c>
      <c r="E9" s="22">
        <v>28.5</v>
      </c>
      <c r="F9" s="21">
        <v>970</v>
      </c>
      <c r="G9" s="22">
        <v>25</v>
      </c>
      <c r="H9" s="79"/>
      <c r="I9" s="24" t="s">
        <v>54</v>
      </c>
      <c r="J9" s="37">
        <v>11</v>
      </c>
      <c r="K9" s="22">
        <v>32.5</v>
      </c>
      <c r="L9" s="21">
        <v>10520</v>
      </c>
      <c r="M9" s="22">
        <v>1</v>
      </c>
      <c r="N9" s="79"/>
      <c r="O9" s="24" t="s">
        <v>67</v>
      </c>
      <c r="P9" s="37">
        <v>1</v>
      </c>
      <c r="Q9" s="22">
        <v>27.3</v>
      </c>
      <c r="R9" s="21">
        <v>940</v>
      </c>
      <c r="S9" s="22">
        <v>27</v>
      </c>
      <c r="T9" s="79"/>
      <c r="U9" s="80"/>
      <c r="V9" s="31" t="s">
        <v>126</v>
      </c>
      <c r="W9" s="80"/>
    </row>
    <row r="10" spans="1:23" s="17" customFormat="1" ht="11.25" customHeight="1" x14ac:dyDescent="0.2">
      <c r="A10" s="82">
        <v>3</v>
      </c>
      <c r="B10" s="12">
        <v>7</v>
      </c>
      <c r="C10" s="13" t="s">
        <v>39</v>
      </c>
      <c r="D10" s="36">
        <v>5</v>
      </c>
      <c r="E10" s="15">
        <v>33.299999999999997</v>
      </c>
      <c r="F10" s="14">
        <v>4700</v>
      </c>
      <c r="G10" s="15">
        <v>3</v>
      </c>
      <c r="H10" s="75">
        <f>SUM(D10:D12)</f>
        <v>7</v>
      </c>
      <c r="I10" s="16" t="s">
        <v>84</v>
      </c>
      <c r="J10" s="36">
        <v>9</v>
      </c>
      <c r="K10" s="15">
        <v>30.2</v>
      </c>
      <c r="L10" s="14">
        <v>8460</v>
      </c>
      <c r="M10" s="15">
        <v>2</v>
      </c>
      <c r="N10" s="75">
        <f>SUM(J10:J12)</f>
        <v>19</v>
      </c>
      <c r="O10" s="16" t="s">
        <v>103</v>
      </c>
      <c r="P10" s="36">
        <v>2</v>
      </c>
      <c r="Q10" s="15">
        <v>37</v>
      </c>
      <c r="R10" s="14">
        <v>2360</v>
      </c>
      <c r="S10" s="15">
        <v>17</v>
      </c>
      <c r="T10" s="75">
        <f>SUM(P10:P12)</f>
        <v>5</v>
      </c>
      <c r="U10" s="64">
        <f>SUM(H10,N10,T10)</f>
        <v>31</v>
      </c>
      <c r="V10" s="57" t="s">
        <v>127</v>
      </c>
      <c r="W10" s="64">
        <f t="shared" ref="W10:W15" si="1">SUM(U10)-27</f>
        <v>4</v>
      </c>
    </row>
    <row r="11" spans="1:23" s="17" customFormat="1" ht="11.25" customHeight="1" x14ac:dyDescent="0.2">
      <c r="A11" s="82"/>
      <c r="B11" s="12">
        <v>8</v>
      </c>
      <c r="C11" s="13" t="s">
        <v>94</v>
      </c>
      <c r="D11" s="36">
        <v>2</v>
      </c>
      <c r="E11" s="15">
        <v>27</v>
      </c>
      <c r="F11" s="14">
        <v>1820</v>
      </c>
      <c r="G11" s="15">
        <v>23</v>
      </c>
      <c r="H11" s="75"/>
      <c r="I11" s="16" t="s">
        <v>95</v>
      </c>
      <c r="J11" s="36">
        <v>8</v>
      </c>
      <c r="K11" s="15">
        <v>30.1</v>
      </c>
      <c r="L11" s="14">
        <v>7400</v>
      </c>
      <c r="M11" s="15">
        <v>3</v>
      </c>
      <c r="N11" s="75"/>
      <c r="O11" s="16" t="s">
        <v>109</v>
      </c>
      <c r="P11" s="36">
        <v>1</v>
      </c>
      <c r="Q11" s="15">
        <v>27.1</v>
      </c>
      <c r="R11" s="14">
        <v>940</v>
      </c>
      <c r="S11" s="15">
        <v>28</v>
      </c>
      <c r="T11" s="75"/>
      <c r="U11" s="64"/>
      <c r="V11" s="58"/>
      <c r="W11" s="64"/>
    </row>
    <row r="12" spans="1:23" s="17" customFormat="1" ht="11.25" customHeight="1" x14ac:dyDescent="0.2">
      <c r="A12" s="82"/>
      <c r="B12" s="12">
        <v>9</v>
      </c>
      <c r="C12" s="13" t="s">
        <v>147</v>
      </c>
      <c r="D12" s="36">
        <v>0</v>
      </c>
      <c r="E12" s="15"/>
      <c r="F12" s="14">
        <v>0</v>
      </c>
      <c r="G12" s="15">
        <v>32</v>
      </c>
      <c r="H12" s="75"/>
      <c r="I12" s="16" t="s">
        <v>65</v>
      </c>
      <c r="J12" s="36">
        <v>2</v>
      </c>
      <c r="K12" s="15">
        <v>29.1</v>
      </c>
      <c r="L12" s="14">
        <v>1970</v>
      </c>
      <c r="M12" s="15">
        <v>16</v>
      </c>
      <c r="N12" s="75"/>
      <c r="O12" s="18" t="s">
        <v>59</v>
      </c>
      <c r="P12" s="36">
        <v>2</v>
      </c>
      <c r="Q12" s="15">
        <v>28.2</v>
      </c>
      <c r="R12" s="14">
        <v>1880</v>
      </c>
      <c r="S12" s="15">
        <v>22</v>
      </c>
      <c r="T12" s="75"/>
      <c r="U12" s="64"/>
      <c r="V12" s="32" t="s">
        <v>128</v>
      </c>
      <c r="W12" s="64"/>
    </row>
    <row r="13" spans="1:23" s="17" customFormat="1" ht="11.25" customHeight="1" x14ac:dyDescent="0.2">
      <c r="A13" s="81">
        <v>4</v>
      </c>
      <c r="B13" s="19">
        <v>10</v>
      </c>
      <c r="C13" s="20" t="s">
        <v>148</v>
      </c>
      <c r="D13" s="37"/>
      <c r="E13" s="22"/>
      <c r="F13" s="21"/>
      <c r="G13" s="22"/>
      <c r="H13" s="79">
        <f>SUM(D13:D15)</f>
        <v>0</v>
      </c>
      <c r="I13" s="23" t="s">
        <v>104</v>
      </c>
      <c r="J13" s="37">
        <v>0</v>
      </c>
      <c r="K13" s="22"/>
      <c r="L13" s="21">
        <v>0</v>
      </c>
      <c r="M13" s="22">
        <v>32</v>
      </c>
      <c r="N13" s="79">
        <f>SUM(J13:J15)</f>
        <v>2</v>
      </c>
      <c r="O13" s="24" t="s">
        <v>117</v>
      </c>
      <c r="P13" s="37">
        <v>1</v>
      </c>
      <c r="Q13" s="22">
        <v>28.9</v>
      </c>
      <c r="R13" s="21">
        <v>970</v>
      </c>
      <c r="S13" s="22">
        <v>24</v>
      </c>
      <c r="T13" s="79">
        <f>SUM(P13:P15)</f>
        <v>4</v>
      </c>
      <c r="U13" s="80">
        <f>SUM(H13,N13,T13)</f>
        <v>6</v>
      </c>
      <c r="V13" s="59" t="s">
        <v>129</v>
      </c>
      <c r="W13" s="80">
        <f t="shared" ref="W13:W15" si="2">SUM(U13)-27</f>
        <v>-21</v>
      </c>
    </row>
    <row r="14" spans="1:23" s="17" customFormat="1" ht="11.25" customHeight="1" x14ac:dyDescent="0.2">
      <c r="A14" s="81"/>
      <c r="B14" s="19">
        <v>11</v>
      </c>
      <c r="C14" s="20" t="s">
        <v>112</v>
      </c>
      <c r="D14" s="37">
        <v>0</v>
      </c>
      <c r="E14" s="22"/>
      <c r="F14" s="21">
        <v>0</v>
      </c>
      <c r="G14" s="22">
        <v>32</v>
      </c>
      <c r="H14" s="79"/>
      <c r="I14" s="24" t="s">
        <v>122</v>
      </c>
      <c r="J14" s="37">
        <v>2</v>
      </c>
      <c r="K14" s="22">
        <v>27.7</v>
      </c>
      <c r="L14" s="21">
        <v>1880</v>
      </c>
      <c r="M14" s="22">
        <v>19</v>
      </c>
      <c r="N14" s="79"/>
      <c r="O14" s="24" t="s">
        <v>45</v>
      </c>
      <c r="P14" s="37">
        <v>2</v>
      </c>
      <c r="Q14" s="22">
        <v>27</v>
      </c>
      <c r="R14" s="21">
        <v>1820</v>
      </c>
      <c r="S14" s="22">
        <v>23</v>
      </c>
      <c r="T14" s="79"/>
      <c r="U14" s="80"/>
      <c r="V14" s="60"/>
      <c r="W14" s="80"/>
    </row>
    <row r="15" spans="1:23" s="17" customFormat="1" ht="11.25" customHeight="1" x14ac:dyDescent="0.2">
      <c r="A15" s="81"/>
      <c r="B15" s="19">
        <v>12</v>
      </c>
      <c r="C15" s="20" t="s">
        <v>31</v>
      </c>
      <c r="D15" s="37">
        <v>0</v>
      </c>
      <c r="E15" s="22"/>
      <c r="F15" s="21">
        <v>0</v>
      </c>
      <c r="G15" s="22">
        <v>32</v>
      </c>
      <c r="H15" s="79"/>
      <c r="I15" s="24" t="s">
        <v>108</v>
      </c>
      <c r="J15" s="37">
        <v>0</v>
      </c>
      <c r="K15" s="22"/>
      <c r="L15" s="21">
        <v>0</v>
      </c>
      <c r="M15" s="22">
        <v>32</v>
      </c>
      <c r="N15" s="79"/>
      <c r="O15" s="24" t="s">
        <v>72</v>
      </c>
      <c r="P15" s="37">
        <v>1</v>
      </c>
      <c r="Q15" s="22">
        <v>28.5</v>
      </c>
      <c r="R15" s="21">
        <v>970</v>
      </c>
      <c r="S15" s="22">
        <v>25</v>
      </c>
      <c r="T15" s="79"/>
      <c r="U15" s="80"/>
      <c r="V15" s="31" t="s">
        <v>130</v>
      </c>
      <c r="W15" s="80"/>
    </row>
    <row r="16" spans="1:23" s="17" customFormat="1" ht="11.25" customHeight="1" x14ac:dyDescent="0.2">
      <c r="A16" s="82">
        <v>5</v>
      </c>
      <c r="B16" s="12">
        <v>13</v>
      </c>
      <c r="C16" s="13" t="s">
        <v>93</v>
      </c>
      <c r="D16" s="36">
        <v>0</v>
      </c>
      <c r="E16" s="15"/>
      <c r="F16" s="14">
        <v>0</v>
      </c>
      <c r="G16" s="15">
        <v>32</v>
      </c>
      <c r="H16" s="75">
        <f>SUM(D16:D17)</f>
        <v>4</v>
      </c>
      <c r="I16" s="16" t="s">
        <v>64</v>
      </c>
      <c r="J16" s="36">
        <v>3</v>
      </c>
      <c r="K16" s="15">
        <v>31.2</v>
      </c>
      <c r="L16" s="14">
        <v>2880</v>
      </c>
      <c r="M16" s="15">
        <v>15</v>
      </c>
      <c r="N16" s="75">
        <f>SUM(J16:J17)</f>
        <v>5</v>
      </c>
      <c r="O16" s="16" t="s">
        <v>119</v>
      </c>
      <c r="P16" s="36">
        <v>3</v>
      </c>
      <c r="Q16" s="15">
        <v>32</v>
      </c>
      <c r="R16" s="14">
        <v>2910</v>
      </c>
      <c r="S16" s="15">
        <v>14</v>
      </c>
      <c r="T16" s="75">
        <f>SUM(P16:P17)</f>
        <v>5</v>
      </c>
      <c r="U16" s="64">
        <f>SUM(H16,N16,T16)</f>
        <v>14</v>
      </c>
      <c r="V16" s="38" t="s">
        <v>131</v>
      </c>
      <c r="W16" s="64">
        <f>SUM(U16)-27</f>
        <v>-13</v>
      </c>
    </row>
    <row r="17" spans="1:23" s="17" customFormat="1" ht="11.25" customHeight="1" x14ac:dyDescent="0.2">
      <c r="A17" s="82"/>
      <c r="B17" s="12">
        <v>14</v>
      </c>
      <c r="C17" s="13" t="s">
        <v>61</v>
      </c>
      <c r="D17" s="36">
        <v>4</v>
      </c>
      <c r="E17" s="15">
        <v>31.2</v>
      </c>
      <c r="F17" s="14">
        <v>4030</v>
      </c>
      <c r="G17" s="15">
        <v>7</v>
      </c>
      <c r="H17" s="75"/>
      <c r="I17" s="16" t="s">
        <v>30</v>
      </c>
      <c r="J17" s="36">
        <v>2</v>
      </c>
      <c r="K17" s="15">
        <v>28.8</v>
      </c>
      <c r="L17" s="14">
        <v>1910</v>
      </c>
      <c r="M17" s="15">
        <v>18</v>
      </c>
      <c r="N17" s="75"/>
      <c r="O17" s="18" t="s">
        <v>70</v>
      </c>
      <c r="P17" s="36">
        <v>2</v>
      </c>
      <c r="Q17" s="15">
        <v>32.299999999999997</v>
      </c>
      <c r="R17" s="14">
        <v>2060</v>
      </c>
      <c r="S17" s="15">
        <v>18</v>
      </c>
      <c r="T17" s="75"/>
      <c r="U17" s="64"/>
      <c r="V17" s="32" t="s">
        <v>132</v>
      </c>
      <c r="W17" s="64"/>
    </row>
    <row r="18" spans="1:23" s="17" customFormat="1" ht="11.25" customHeight="1" x14ac:dyDescent="0.2">
      <c r="A18" s="81">
        <v>6</v>
      </c>
      <c r="B18" s="19">
        <v>15</v>
      </c>
      <c r="C18" s="20" t="s">
        <v>55</v>
      </c>
      <c r="D18" s="37">
        <v>5</v>
      </c>
      <c r="E18" s="22">
        <v>35.1</v>
      </c>
      <c r="F18" s="21">
        <v>4970</v>
      </c>
      <c r="G18" s="22">
        <v>2</v>
      </c>
      <c r="H18" s="79">
        <f>SUM(D18:D20)</f>
        <v>10</v>
      </c>
      <c r="I18" s="24" t="s">
        <v>110</v>
      </c>
      <c r="J18" s="37">
        <v>4</v>
      </c>
      <c r="K18" s="22">
        <v>26.2</v>
      </c>
      <c r="L18" s="21">
        <v>3550</v>
      </c>
      <c r="M18" s="22">
        <v>14</v>
      </c>
      <c r="N18" s="79">
        <f>SUM(J18:J20)</f>
        <v>5</v>
      </c>
      <c r="O18" s="24" t="s">
        <v>99</v>
      </c>
      <c r="P18" s="37">
        <v>0</v>
      </c>
      <c r="Q18" s="22"/>
      <c r="R18" s="21">
        <v>0</v>
      </c>
      <c r="S18" s="22">
        <v>32</v>
      </c>
      <c r="T18" s="79">
        <f>SUM(P18:P20)</f>
        <v>9</v>
      </c>
      <c r="U18" s="80">
        <f>SUM(H18,N18,T18)</f>
        <v>24</v>
      </c>
      <c r="V18" s="59" t="s">
        <v>133</v>
      </c>
      <c r="W18" s="80">
        <f>SUM(U18)-27</f>
        <v>-3</v>
      </c>
    </row>
    <row r="19" spans="1:23" s="17" customFormat="1" ht="11.25" customHeight="1" x14ac:dyDescent="0.2">
      <c r="A19" s="81"/>
      <c r="B19" s="19">
        <v>16</v>
      </c>
      <c r="C19" s="20" t="s">
        <v>49</v>
      </c>
      <c r="D19" s="37">
        <v>3</v>
      </c>
      <c r="E19" s="22">
        <v>28.7</v>
      </c>
      <c r="F19" s="21">
        <v>2880</v>
      </c>
      <c r="G19" s="22">
        <v>16</v>
      </c>
      <c r="H19" s="79"/>
      <c r="I19" s="24" t="s">
        <v>74</v>
      </c>
      <c r="J19" s="37">
        <v>1</v>
      </c>
      <c r="K19" s="22">
        <v>25.4</v>
      </c>
      <c r="L19" s="21">
        <v>880</v>
      </c>
      <c r="M19" s="22">
        <v>27</v>
      </c>
      <c r="N19" s="79"/>
      <c r="O19" s="24" t="s">
        <v>63</v>
      </c>
      <c r="P19" s="37">
        <v>0</v>
      </c>
      <c r="Q19" s="22"/>
      <c r="R19" s="21">
        <v>0</v>
      </c>
      <c r="S19" s="22">
        <v>32</v>
      </c>
      <c r="T19" s="79"/>
      <c r="U19" s="80"/>
      <c r="V19" s="60"/>
      <c r="W19" s="80"/>
    </row>
    <row r="20" spans="1:23" s="17" customFormat="1" ht="11.25" customHeight="1" x14ac:dyDescent="0.2">
      <c r="A20" s="81"/>
      <c r="B20" s="19">
        <v>17</v>
      </c>
      <c r="C20" s="20" t="s">
        <v>62</v>
      </c>
      <c r="D20" s="37">
        <v>2</v>
      </c>
      <c r="E20" s="22">
        <v>35.1</v>
      </c>
      <c r="F20" s="21">
        <v>2120</v>
      </c>
      <c r="G20" s="22">
        <v>19</v>
      </c>
      <c r="H20" s="79"/>
      <c r="I20" s="24" t="s">
        <v>92</v>
      </c>
      <c r="J20" s="37">
        <v>0</v>
      </c>
      <c r="K20" s="22"/>
      <c r="L20" s="21">
        <v>0</v>
      </c>
      <c r="M20" s="22">
        <v>32</v>
      </c>
      <c r="N20" s="79"/>
      <c r="O20" s="24" t="s">
        <v>89</v>
      </c>
      <c r="P20" s="37">
        <v>9</v>
      </c>
      <c r="Q20" s="22">
        <v>30.2</v>
      </c>
      <c r="R20" s="21">
        <v>8700</v>
      </c>
      <c r="S20" s="22">
        <v>2</v>
      </c>
      <c r="T20" s="79"/>
      <c r="U20" s="80"/>
      <c r="V20" s="33" t="s">
        <v>134</v>
      </c>
      <c r="W20" s="80"/>
    </row>
    <row r="21" spans="1:23" s="17" customFormat="1" ht="11.25" customHeight="1" x14ac:dyDescent="0.2">
      <c r="A21" s="82">
        <v>7</v>
      </c>
      <c r="B21" s="12">
        <v>18</v>
      </c>
      <c r="C21" s="13" t="s">
        <v>58</v>
      </c>
      <c r="D21" s="36">
        <v>0</v>
      </c>
      <c r="E21" s="15"/>
      <c r="F21" s="14">
        <v>0</v>
      </c>
      <c r="G21" s="15">
        <v>32</v>
      </c>
      <c r="H21" s="75">
        <f>SUM(D21:D23)</f>
        <v>4</v>
      </c>
      <c r="I21" s="16" t="s">
        <v>76</v>
      </c>
      <c r="J21" s="36">
        <v>1</v>
      </c>
      <c r="K21" s="15">
        <v>29.3</v>
      </c>
      <c r="L21" s="14">
        <v>1000</v>
      </c>
      <c r="M21" s="15">
        <v>22</v>
      </c>
      <c r="N21" s="75">
        <f>SUM(J21:J23)</f>
        <v>3</v>
      </c>
      <c r="O21" s="16" t="s">
        <v>118</v>
      </c>
      <c r="P21" s="36">
        <v>0</v>
      </c>
      <c r="Q21" s="15"/>
      <c r="R21" s="14">
        <v>0</v>
      </c>
      <c r="S21" s="15">
        <v>32</v>
      </c>
      <c r="T21" s="75">
        <f>SUM(P21:P23)</f>
        <v>8</v>
      </c>
      <c r="U21" s="64">
        <f>SUM(H21,N21,T21)</f>
        <v>15</v>
      </c>
      <c r="V21" s="57" t="s">
        <v>135</v>
      </c>
      <c r="W21" s="64">
        <f t="shared" ref="W21:W35" si="3">SUM(U21)-27</f>
        <v>-12</v>
      </c>
    </row>
    <row r="22" spans="1:23" s="17" customFormat="1" ht="11.25" customHeight="1" x14ac:dyDescent="0.2">
      <c r="A22" s="82"/>
      <c r="B22" s="12">
        <v>19</v>
      </c>
      <c r="C22" s="13" t="s">
        <v>57</v>
      </c>
      <c r="D22" s="36">
        <v>3</v>
      </c>
      <c r="E22" s="15">
        <v>29.1</v>
      </c>
      <c r="F22" s="14">
        <v>2940</v>
      </c>
      <c r="G22" s="15">
        <v>14</v>
      </c>
      <c r="H22" s="75"/>
      <c r="I22" s="16" t="s">
        <v>44</v>
      </c>
      <c r="J22" s="36">
        <v>2</v>
      </c>
      <c r="K22" s="15">
        <v>27.6</v>
      </c>
      <c r="L22" s="14">
        <v>1880</v>
      </c>
      <c r="M22" s="15">
        <v>20</v>
      </c>
      <c r="N22" s="75"/>
      <c r="O22" s="16" t="s">
        <v>80</v>
      </c>
      <c r="P22" s="36">
        <v>4</v>
      </c>
      <c r="Q22" s="15">
        <v>31.2</v>
      </c>
      <c r="R22" s="14">
        <v>4000</v>
      </c>
      <c r="S22" s="15">
        <v>7</v>
      </c>
      <c r="T22" s="75"/>
      <c r="U22" s="64"/>
      <c r="V22" s="58"/>
      <c r="W22" s="64"/>
    </row>
    <row r="23" spans="1:23" s="17" customFormat="1" ht="11.25" customHeight="1" x14ac:dyDescent="0.2">
      <c r="A23" s="82"/>
      <c r="B23" s="12">
        <v>20</v>
      </c>
      <c r="C23" s="13" t="s">
        <v>28</v>
      </c>
      <c r="D23" s="36">
        <v>1</v>
      </c>
      <c r="E23" s="15">
        <v>29.4</v>
      </c>
      <c r="F23" s="14">
        <v>1000</v>
      </c>
      <c r="G23" s="15">
        <v>24</v>
      </c>
      <c r="H23" s="75"/>
      <c r="I23" s="18" t="s">
        <v>66</v>
      </c>
      <c r="J23" s="36">
        <v>0</v>
      </c>
      <c r="K23" s="15"/>
      <c r="L23" s="14">
        <v>0</v>
      </c>
      <c r="M23" s="15">
        <v>32</v>
      </c>
      <c r="N23" s="75"/>
      <c r="O23" s="16" t="s">
        <v>71</v>
      </c>
      <c r="P23" s="36">
        <v>4</v>
      </c>
      <c r="Q23" s="15">
        <v>29.5</v>
      </c>
      <c r="R23" s="14">
        <v>3760</v>
      </c>
      <c r="S23" s="15">
        <v>10</v>
      </c>
      <c r="T23" s="75"/>
      <c r="U23" s="64"/>
      <c r="V23" s="39" t="s">
        <v>136</v>
      </c>
      <c r="W23" s="64"/>
    </row>
    <row r="24" spans="1:23" s="17" customFormat="1" ht="11.25" customHeight="1" x14ac:dyDescent="0.2">
      <c r="A24" s="81">
        <v>8</v>
      </c>
      <c r="B24" s="19">
        <v>21</v>
      </c>
      <c r="C24" s="20" t="s">
        <v>33</v>
      </c>
      <c r="D24" s="37">
        <v>4</v>
      </c>
      <c r="E24" s="22">
        <v>36.799999999999997</v>
      </c>
      <c r="F24" s="21">
        <v>4180</v>
      </c>
      <c r="G24" s="22">
        <v>5</v>
      </c>
      <c r="H24" s="79">
        <f>SUM(D24:D26)</f>
        <v>9</v>
      </c>
      <c r="I24" s="24" t="s">
        <v>34</v>
      </c>
      <c r="J24" s="37">
        <v>4</v>
      </c>
      <c r="K24" s="22">
        <v>31.3</v>
      </c>
      <c r="L24" s="21">
        <v>3970</v>
      </c>
      <c r="M24" s="22">
        <v>13</v>
      </c>
      <c r="N24" s="79">
        <f>SUM(J24:J26)</f>
        <v>17</v>
      </c>
      <c r="O24" s="24" t="s">
        <v>32</v>
      </c>
      <c r="P24" s="37">
        <v>6</v>
      </c>
      <c r="Q24" s="22">
        <v>47.5</v>
      </c>
      <c r="R24" s="21">
        <v>6810</v>
      </c>
      <c r="S24" s="22">
        <v>3</v>
      </c>
      <c r="T24" s="79">
        <f>SUM(P24:P26)</f>
        <v>22</v>
      </c>
      <c r="U24" s="80">
        <f>SUM(H24,N24,T24)</f>
        <v>48</v>
      </c>
      <c r="V24" s="59" t="s">
        <v>137</v>
      </c>
      <c r="W24" s="80">
        <f t="shared" ref="W24:W35" si="4">SUM(U24)-27</f>
        <v>21</v>
      </c>
    </row>
    <row r="25" spans="1:23" s="17" customFormat="1" ht="11.25" customHeight="1" x14ac:dyDescent="0.2">
      <c r="A25" s="81"/>
      <c r="B25" s="19">
        <v>22</v>
      </c>
      <c r="C25" s="20" t="s">
        <v>105</v>
      </c>
      <c r="D25" s="37">
        <v>3</v>
      </c>
      <c r="E25" s="22">
        <v>32.200000000000003</v>
      </c>
      <c r="F25" s="21">
        <v>3120</v>
      </c>
      <c r="G25" s="22">
        <v>13</v>
      </c>
      <c r="H25" s="79"/>
      <c r="I25" s="24" t="s">
        <v>48</v>
      </c>
      <c r="J25" s="37">
        <v>6</v>
      </c>
      <c r="K25" s="22">
        <v>29.5</v>
      </c>
      <c r="L25" s="21">
        <v>5730</v>
      </c>
      <c r="M25" s="22">
        <v>10</v>
      </c>
      <c r="N25" s="79"/>
      <c r="O25" s="24" t="s">
        <v>46</v>
      </c>
      <c r="P25" s="37">
        <v>1</v>
      </c>
      <c r="Q25" s="22">
        <v>27.6</v>
      </c>
      <c r="R25" s="21">
        <v>940</v>
      </c>
      <c r="S25" s="22">
        <v>26</v>
      </c>
      <c r="T25" s="79"/>
      <c r="U25" s="80"/>
      <c r="V25" s="60"/>
      <c r="W25" s="80"/>
    </row>
    <row r="26" spans="1:23" s="17" customFormat="1" ht="11.25" customHeight="1" x14ac:dyDescent="0.2">
      <c r="A26" s="81"/>
      <c r="B26" s="19">
        <v>23</v>
      </c>
      <c r="C26" s="20" t="s">
        <v>79</v>
      </c>
      <c r="D26" s="37">
        <v>2</v>
      </c>
      <c r="E26" s="22">
        <v>28.4</v>
      </c>
      <c r="F26" s="21">
        <v>1880</v>
      </c>
      <c r="G26" s="22">
        <v>22</v>
      </c>
      <c r="H26" s="79"/>
      <c r="I26" s="24" t="s">
        <v>69</v>
      </c>
      <c r="J26" s="37">
        <v>7</v>
      </c>
      <c r="K26" s="22">
        <v>31.4</v>
      </c>
      <c r="L26" s="21">
        <v>7000</v>
      </c>
      <c r="M26" s="22">
        <v>4</v>
      </c>
      <c r="N26" s="79"/>
      <c r="O26" s="24" t="s">
        <v>56</v>
      </c>
      <c r="P26" s="37">
        <v>15</v>
      </c>
      <c r="Q26" s="22">
        <v>32.4</v>
      </c>
      <c r="R26" s="21">
        <v>14700</v>
      </c>
      <c r="S26" s="22">
        <v>1</v>
      </c>
      <c r="T26" s="79"/>
      <c r="U26" s="80"/>
      <c r="V26" s="33" t="s">
        <v>138</v>
      </c>
      <c r="W26" s="80"/>
    </row>
    <row r="27" spans="1:23" s="17" customFormat="1" ht="11.25" customHeight="1" x14ac:dyDescent="0.2">
      <c r="A27" s="82">
        <v>9</v>
      </c>
      <c r="B27" s="12">
        <v>24</v>
      </c>
      <c r="C27" s="13" t="s">
        <v>36</v>
      </c>
      <c r="D27" s="36">
        <v>4</v>
      </c>
      <c r="E27" s="15">
        <v>31.3</v>
      </c>
      <c r="F27" s="14">
        <v>4030</v>
      </c>
      <c r="G27" s="15">
        <v>6</v>
      </c>
      <c r="H27" s="75">
        <f>SUM(D27:D29)</f>
        <v>8</v>
      </c>
      <c r="I27" s="16" t="s">
        <v>78</v>
      </c>
      <c r="J27" s="36">
        <v>7</v>
      </c>
      <c r="K27" s="15">
        <v>31.5</v>
      </c>
      <c r="L27" s="14">
        <v>6760</v>
      </c>
      <c r="M27" s="15">
        <v>7</v>
      </c>
      <c r="N27" s="75">
        <f>SUM(J27:J29)</f>
        <v>9</v>
      </c>
      <c r="O27" s="16" t="s">
        <v>60</v>
      </c>
      <c r="P27" s="36">
        <v>3</v>
      </c>
      <c r="Q27" s="15">
        <v>31.5</v>
      </c>
      <c r="R27" s="14">
        <v>2970</v>
      </c>
      <c r="S27" s="15">
        <v>13</v>
      </c>
      <c r="T27" s="75">
        <f>SUM(P27:P29)</f>
        <v>10</v>
      </c>
      <c r="U27" s="64">
        <f>SUM(H27,N27,T27)</f>
        <v>27</v>
      </c>
      <c r="V27" s="57" t="s">
        <v>139</v>
      </c>
      <c r="W27" s="64">
        <f t="shared" ref="W27:W35" si="5">SUM(U27)-27</f>
        <v>0</v>
      </c>
    </row>
    <row r="28" spans="1:23" s="17" customFormat="1" ht="11.25" customHeight="1" x14ac:dyDescent="0.2">
      <c r="A28" s="82"/>
      <c r="B28" s="12">
        <v>25</v>
      </c>
      <c r="C28" s="13" t="s">
        <v>116</v>
      </c>
      <c r="D28" s="36">
        <v>0</v>
      </c>
      <c r="E28" s="15"/>
      <c r="F28" s="14">
        <v>0</v>
      </c>
      <c r="G28" s="15">
        <v>32</v>
      </c>
      <c r="H28" s="75"/>
      <c r="I28" s="16" t="s">
        <v>86</v>
      </c>
      <c r="J28" s="36">
        <v>2</v>
      </c>
      <c r="K28" s="15">
        <v>27.5</v>
      </c>
      <c r="L28" s="14">
        <v>1820</v>
      </c>
      <c r="M28" s="15">
        <v>21</v>
      </c>
      <c r="N28" s="75"/>
      <c r="O28" s="16" t="s">
        <v>106</v>
      </c>
      <c r="P28" s="36">
        <v>2</v>
      </c>
      <c r="Q28" s="15">
        <v>33</v>
      </c>
      <c r="R28" s="14">
        <v>2030</v>
      </c>
      <c r="S28" s="15">
        <v>19</v>
      </c>
      <c r="T28" s="75"/>
      <c r="U28" s="64"/>
      <c r="V28" s="58"/>
      <c r="W28" s="64"/>
    </row>
    <row r="29" spans="1:23" s="17" customFormat="1" ht="11.25" customHeight="1" x14ac:dyDescent="0.2">
      <c r="A29" s="82"/>
      <c r="B29" s="12">
        <v>26</v>
      </c>
      <c r="C29" s="13" t="s">
        <v>113</v>
      </c>
      <c r="D29" s="36">
        <v>4</v>
      </c>
      <c r="E29" s="15">
        <v>31</v>
      </c>
      <c r="F29" s="14">
        <v>3850</v>
      </c>
      <c r="G29" s="15">
        <v>8</v>
      </c>
      <c r="H29" s="75"/>
      <c r="I29" s="18" t="s">
        <v>52</v>
      </c>
      <c r="J29" s="36">
        <v>0</v>
      </c>
      <c r="K29" s="15"/>
      <c r="L29" s="14">
        <v>0</v>
      </c>
      <c r="M29" s="15">
        <v>32</v>
      </c>
      <c r="N29" s="75"/>
      <c r="O29" s="16" t="s">
        <v>41</v>
      </c>
      <c r="P29" s="36">
        <v>5</v>
      </c>
      <c r="Q29" s="15">
        <v>31.8</v>
      </c>
      <c r="R29" s="14">
        <v>4910</v>
      </c>
      <c r="S29" s="15">
        <v>6</v>
      </c>
      <c r="T29" s="75"/>
      <c r="U29" s="64"/>
      <c r="V29" s="39" t="s">
        <v>140</v>
      </c>
      <c r="W29" s="64"/>
    </row>
    <row r="30" spans="1:23" s="17" customFormat="1" ht="11.25" customHeight="1" x14ac:dyDescent="0.2">
      <c r="A30" s="81">
        <v>10</v>
      </c>
      <c r="B30" s="19">
        <v>27</v>
      </c>
      <c r="C30" s="20" t="s">
        <v>68</v>
      </c>
      <c r="D30" s="37">
        <v>3</v>
      </c>
      <c r="E30" s="22">
        <v>29.2</v>
      </c>
      <c r="F30" s="21">
        <v>2880</v>
      </c>
      <c r="G30" s="22">
        <v>15</v>
      </c>
      <c r="H30" s="79">
        <f>SUM(D30:D32)</f>
        <v>9</v>
      </c>
      <c r="I30" s="24" t="s">
        <v>121</v>
      </c>
      <c r="J30" s="37">
        <v>2</v>
      </c>
      <c r="K30" s="22">
        <v>28.9</v>
      </c>
      <c r="L30" s="21">
        <v>1910</v>
      </c>
      <c r="M30" s="22">
        <v>17</v>
      </c>
      <c r="N30" s="79">
        <f>SUM(J30:J32)</f>
        <v>14</v>
      </c>
      <c r="O30" s="24" t="s">
        <v>27</v>
      </c>
      <c r="P30" s="37">
        <v>3</v>
      </c>
      <c r="Q30" s="22">
        <v>30</v>
      </c>
      <c r="R30" s="21">
        <v>2910</v>
      </c>
      <c r="S30" s="22">
        <v>15</v>
      </c>
      <c r="T30" s="79">
        <f>SUM(P30:P32)</f>
        <v>7</v>
      </c>
      <c r="U30" s="80">
        <f>SUM(H30,N30,T30)</f>
        <v>30</v>
      </c>
      <c r="V30" s="59" t="s">
        <v>141</v>
      </c>
      <c r="W30" s="80">
        <f t="shared" ref="W30:W35" si="6">SUM(U30)-27</f>
        <v>3</v>
      </c>
    </row>
    <row r="31" spans="1:23" s="17" customFormat="1" ht="11.25" customHeight="1" x14ac:dyDescent="0.2">
      <c r="A31" s="81"/>
      <c r="B31" s="19">
        <v>28</v>
      </c>
      <c r="C31" s="20" t="s">
        <v>40</v>
      </c>
      <c r="D31" s="37">
        <v>2</v>
      </c>
      <c r="E31" s="22">
        <v>30.2</v>
      </c>
      <c r="F31" s="21">
        <v>1970</v>
      </c>
      <c r="G31" s="22">
        <v>20</v>
      </c>
      <c r="H31" s="79"/>
      <c r="I31" s="24" t="s">
        <v>146</v>
      </c>
      <c r="J31" s="37">
        <v>7</v>
      </c>
      <c r="K31" s="22">
        <v>36.5</v>
      </c>
      <c r="L31" s="21">
        <v>6850</v>
      </c>
      <c r="M31" s="22">
        <v>6</v>
      </c>
      <c r="N31" s="79"/>
      <c r="O31" s="24" t="s">
        <v>26</v>
      </c>
      <c r="P31" s="37">
        <v>2</v>
      </c>
      <c r="Q31" s="22">
        <v>31.1</v>
      </c>
      <c r="R31" s="21">
        <v>2000</v>
      </c>
      <c r="S31" s="22">
        <v>20</v>
      </c>
      <c r="T31" s="79"/>
      <c r="U31" s="80"/>
      <c r="V31" s="60"/>
      <c r="W31" s="80"/>
    </row>
    <row r="32" spans="1:23" s="17" customFormat="1" ht="11.25" customHeight="1" x14ac:dyDescent="0.2">
      <c r="A32" s="81"/>
      <c r="B32" s="19">
        <v>29</v>
      </c>
      <c r="C32" s="20" t="s">
        <v>43</v>
      </c>
      <c r="D32" s="37">
        <v>4</v>
      </c>
      <c r="E32" s="22">
        <v>27.8</v>
      </c>
      <c r="F32" s="21">
        <v>3730</v>
      </c>
      <c r="G32" s="22">
        <v>11</v>
      </c>
      <c r="H32" s="79"/>
      <c r="I32" s="24" t="s">
        <v>90</v>
      </c>
      <c r="J32" s="37">
        <v>5</v>
      </c>
      <c r="K32" s="22">
        <v>30.8</v>
      </c>
      <c r="L32" s="21">
        <v>4850</v>
      </c>
      <c r="M32" s="22">
        <v>11</v>
      </c>
      <c r="N32" s="79"/>
      <c r="O32" s="24" t="s">
        <v>29</v>
      </c>
      <c r="P32" s="37">
        <v>2</v>
      </c>
      <c r="Q32" s="22">
        <v>29.3</v>
      </c>
      <c r="R32" s="21">
        <v>1940</v>
      </c>
      <c r="S32" s="22">
        <v>21</v>
      </c>
      <c r="T32" s="79"/>
      <c r="U32" s="80"/>
      <c r="V32" s="33" t="s">
        <v>142</v>
      </c>
      <c r="W32" s="80"/>
    </row>
    <row r="33" spans="1:23" s="17" customFormat="1" ht="11.25" customHeight="1" x14ac:dyDescent="0.2">
      <c r="A33" s="82">
        <v>11</v>
      </c>
      <c r="B33" s="12">
        <v>30</v>
      </c>
      <c r="C33" s="13" t="s">
        <v>88</v>
      </c>
      <c r="D33" s="36">
        <v>2</v>
      </c>
      <c r="E33" s="15">
        <v>33.200000000000003</v>
      </c>
      <c r="F33" s="14">
        <v>2180</v>
      </c>
      <c r="G33" s="15">
        <v>17</v>
      </c>
      <c r="H33" s="75">
        <f>SUM(D33:D35)</f>
        <v>6</v>
      </c>
      <c r="I33" s="16" t="s">
        <v>50</v>
      </c>
      <c r="J33" s="36">
        <v>6</v>
      </c>
      <c r="K33" s="15">
        <v>30.7</v>
      </c>
      <c r="L33" s="14">
        <v>5760</v>
      </c>
      <c r="M33" s="15">
        <v>9</v>
      </c>
      <c r="N33" s="75">
        <f>SUM(J33:J35)</f>
        <v>13</v>
      </c>
      <c r="O33" s="16" t="s">
        <v>51</v>
      </c>
      <c r="P33" s="36">
        <v>4</v>
      </c>
      <c r="Q33" s="15">
        <v>31.2</v>
      </c>
      <c r="R33" s="14">
        <v>3910</v>
      </c>
      <c r="S33" s="15">
        <v>8</v>
      </c>
      <c r="T33" s="75">
        <f>SUM(P33:P35)</f>
        <v>13</v>
      </c>
      <c r="U33" s="64">
        <f>SUM(H33,N33,T33)</f>
        <v>32</v>
      </c>
      <c r="V33" s="57" t="s">
        <v>143</v>
      </c>
      <c r="W33" s="64">
        <f t="shared" ref="W33:W35" si="7">SUM(U33)-27</f>
        <v>5</v>
      </c>
    </row>
    <row r="34" spans="1:23" s="17" customFormat="1" ht="11.25" customHeight="1" x14ac:dyDescent="0.2">
      <c r="A34" s="82"/>
      <c r="B34" s="12">
        <v>31</v>
      </c>
      <c r="C34" s="13" t="s">
        <v>120</v>
      </c>
      <c r="D34" s="36">
        <v>2</v>
      </c>
      <c r="E34" s="15">
        <v>32.5</v>
      </c>
      <c r="F34" s="14">
        <v>2150</v>
      </c>
      <c r="G34" s="15">
        <v>18</v>
      </c>
      <c r="H34" s="75"/>
      <c r="I34" s="16" t="s">
        <v>53</v>
      </c>
      <c r="J34" s="36">
        <v>1</v>
      </c>
      <c r="K34" s="15">
        <v>27.1</v>
      </c>
      <c r="L34" s="14">
        <v>940</v>
      </c>
      <c r="M34" s="15">
        <v>24</v>
      </c>
      <c r="N34" s="75"/>
      <c r="O34" s="16" t="s">
        <v>111</v>
      </c>
      <c r="P34" s="36">
        <v>5</v>
      </c>
      <c r="Q34" s="15">
        <v>39.1</v>
      </c>
      <c r="R34" s="14">
        <v>5060</v>
      </c>
      <c r="S34" s="15">
        <v>5</v>
      </c>
      <c r="T34" s="75"/>
      <c r="U34" s="64"/>
      <c r="V34" s="58"/>
      <c r="W34" s="64"/>
    </row>
    <row r="35" spans="1:23" s="17" customFormat="1" ht="11.25" customHeight="1" x14ac:dyDescent="0.2">
      <c r="A35" s="82"/>
      <c r="B35" s="12">
        <v>32</v>
      </c>
      <c r="C35" s="13" t="s">
        <v>87</v>
      </c>
      <c r="D35" s="36">
        <v>2</v>
      </c>
      <c r="E35" s="15">
        <v>28.2</v>
      </c>
      <c r="F35" s="14">
        <v>1910</v>
      </c>
      <c r="G35" s="15">
        <v>21</v>
      </c>
      <c r="H35" s="75"/>
      <c r="I35" s="18" t="s">
        <v>91</v>
      </c>
      <c r="J35" s="36">
        <v>6</v>
      </c>
      <c r="K35" s="15">
        <v>32.1</v>
      </c>
      <c r="L35" s="14">
        <v>5820</v>
      </c>
      <c r="M35" s="15">
        <v>8</v>
      </c>
      <c r="N35" s="75"/>
      <c r="O35" s="16" t="s">
        <v>42</v>
      </c>
      <c r="P35" s="36">
        <v>4</v>
      </c>
      <c r="Q35" s="15">
        <v>29.5</v>
      </c>
      <c r="R35" s="14">
        <v>3730</v>
      </c>
      <c r="S35" s="15">
        <v>11</v>
      </c>
      <c r="T35" s="75"/>
      <c r="U35" s="64"/>
      <c r="V35" s="39" t="s">
        <v>144</v>
      </c>
      <c r="W35" s="64"/>
    </row>
    <row r="36" spans="1:23" s="26" customFormat="1" ht="11.25" x14ac:dyDescent="0.2">
      <c r="A36" s="85">
        <v>15</v>
      </c>
      <c r="B36" s="86"/>
      <c r="C36" s="65" t="s">
        <v>11</v>
      </c>
      <c r="D36" s="65"/>
      <c r="E36" s="65"/>
      <c r="F36" s="65"/>
      <c r="G36" s="65"/>
      <c r="H36" s="65"/>
      <c r="I36" s="65" t="s">
        <v>14</v>
      </c>
      <c r="J36" s="65"/>
      <c r="K36" s="65"/>
      <c r="L36" s="65"/>
      <c r="M36" s="65"/>
      <c r="N36" s="65"/>
      <c r="O36" s="65" t="s">
        <v>13</v>
      </c>
      <c r="P36" s="65"/>
      <c r="Q36" s="65"/>
      <c r="R36" s="65"/>
      <c r="S36" s="65"/>
      <c r="T36" s="65"/>
      <c r="U36" s="61">
        <f>SUM(C38,I38,O38)</f>
        <v>299</v>
      </c>
      <c r="V36" s="55" t="s">
        <v>20</v>
      </c>
      <c r="W36" s="25" t="s">
        <v>21</v>
      </c>
    </row>
    <row r="37" spans="1:23" s="26" customFormat="1" ht="11.25" x14ac:dyDescent="0.2">
      <c r="A37" s="89" t="s">
        <v>24</v>
      </c>
      <c r="B37" s="90"/>
      <c r="C37" s="65" t="s">
        <v>12</v>
      </c>
      <c r="D37" s="65"/>
      <c r="E37" s="65"/>
      <c r="F37" s="65"/>
      <c r="G37" s="65"/>
      <c r="H37" s="65"/>
      <c r="I37" s="65" t="s">
        <v>12</v>
      </c>
      <c r="J37" s="65"/>
      <c r="K37" s="65"/>
      <c r="L37" s="65"/>
      <c r="M37" s="65"/>
      <c r="N37" s="65"/>
      <c r="O37" s="65" t="s">
        <v>12</v>
      </c>
      <c r="P37" s="65"/>
      <c r="Q37" s="65"/>
      <c r="R37" s="65"/>
      <c r="S37" s="65"/>
      <c r="T37" s="65"/>
      <c r="U37" s="62"/>
      <c r="V37" s="56"/>
      <c r="W37" s="27" t="s">
        <v>22</v>
      </c>
    </row>
    <row r="38" spans="1:23" s="26" customFormat="1" ht="11.25" x14ac:dyDescent="0.2">
      <c r="A38" s="89" t="s">
        <v>25</v>
      </c>
      <c r="B38" s="90"/>
      <c r="C38" s="69">
        <f>SUM(H4:H35)</f>
        <v>85</v>
      </c>
      <c r="D38" s="69"/>
      <c r="E38" s="69"/>
      <c r="F38" s="69"/>
      <c r="G38" s="69"/>
      <c r="H38" s="69"/>
      <c r="I38" s="69">
        <f>SUM(N4:N35)</f>
        <v>113</v>
      </c>
      <c r="J38" s="69"/>
      <c r="K38" s="69"/>
      <c r="L38" s="69"/>
      <c r="M38" s="69"/>
      <c r="N38" s="69"/>
      <c r="O38" s="69">
        <f>SUM(T4:T35)</f>
        <v>101</v>
      </c>
      <c r="P38" s="69"/>
      <c r="Q38" s="69"/>
      <c r="R38" s="69"/>
      <c r="S38" s="69"/>
      <c r="T38" s="69"/>
      <c r="U38" s="63"/>
      <c r="V38" s="27" t="s">
        <v>15</v>
      </c>
      <c r="W38" s="28" t="s">
        <v>23</v>
      </c>
    </row>
    <row r="39" spans="1:23" s="17" customFormat="1" ht="11.25" x14ac:dyDescent="0.2">
      <c r="A39" s="87">
        <v>2024</v>
      </c>
      <c r="B39" s="88"/>
      <c r="C39" s="66" t="s">
        <v>7</v>
      </c>
      <c r="D39" s="67"/>
      <c r="E39" s="67"/>
      <c r="F39" s="67"/>
      <c r="G39" s="68"/>
      <c r="H39" s="7">
        <f>SUM(H4:H35)/11</f>
        <v>7.7272727272727275</v>
      </c>
      <c r="I39" s="66" t="s">
        <v>7</v>
      </c>
      <c r="J39" s="67"/>
      <c r="K39" s="67"/>
      <c r="L39" s="67"/>
      <c r="M39" s="68"/>
      <c r="N39" s="7">
        <f>SUM(N4:N35)/11</f>
        <v>10.272727272727273</v>
      </c>
      <c r="O39" s="66" t="s">
        <v>7</v>
      </c>
      <c r="P39" s="67"/>
      <c r="Q39" s="67"/>
      <c r="R39" s="67"/>
      <c r="S39" s="68"/>
      <c r="T39" s="7">
        <f>SUM(T4:T35)/11</f>
        <v>9.1818181818181817</v>
      </c>
      <c r="U39" s="7">
        <f>SUM(U4:U35)/11</f>
        <v>27.181818181818183</v>
      </c>
      <c r="V39" s="28" t="s">
        <v>16</v>
      </c>
      <c r="W39" s="29">
        <f>SUM(W4:W32)</f>
        <v>-3</v>
      </c>
    </row>
    <row r="40" spans="1:23" ht="11.25" x14ac:dyDescent="0.2">
      <c r="C40" s="52" t="s">
        <v>100</v>
      </c>
      <c r="D40" s="53"/>
      <c r="E40" s="53"/>
      <c r="F40" s="53"/>
      <c r="G40" s="54"/>
      <c r="H40" s="34">
        <f>SUM(C38)/32</f>
        <v>2.65625</v>
      </c>
      <c r="I40" s="46"/>
      <c r="N40" s="34">
        <f>SUM(I38)/32</f>
        <v>3.53125</v>
      </c>
      <c r="O40" s="46"/>
      <c r="T40" s="34">
        <f>SUM(O38)/32</f>
        <v>3.15625</v>
      </c>
      <c r="U40" s="35">
        <f>SUM(U36)/92</f>
        <v>3.25</v>
      </c>
    </row>
    <row r="41" spans="1:23" x14ac:dyDescent="0.2">
      <c r="C41" s="40"/>
      <c r="I41" s="41"/>
      <c r="O41" s="47"/>
    </row>
    <row r="42" spans="1:23" x14ac:dyDescent="0.2">
      <c r="C42" s="41"/>
      <c r="I42" s="42"/>
      <c r="O42" s="48"/>
    </row>
    <row r="43" spans="1:23" x14ac:dyDescent="0.2">
      <c r="C43" s="42"/>
      <c r="I43" s="41"/>
      <c r="O43" s="47"/>
    </row>
    <row r="44" spans="1:23" x14ac:dyDescent="0.2">
      <c r="C44" s="41"/>
      <c r="I44" s="43"/>
      <c r="O44" s="49"/>
    </row>
    <row r="45" spans="1:23" x14ac:dyDescent="0.2">
      <c r="C45" s="43"/>
      <c r="I45" s="41"/>
      <c r="O45" s="47"/>
    </row>
    <row r="46" spans="1:23" x14ac:dyDescent="0.2">
      <c r="C46" s="41"/>
      <c r="I46" s="41"/>
      <c r="O46" s="47"/>
    </row>
    <row r="47" spans="1:23" x14ac:dyDescent="0.2">
      <c r="C47" s="41"/>
      <c r="I47" s="41"/>
      <c r="O47" s="47"/>
    </row>
    <row r="48" spans="1:23" x14ac:dyDescent="0.2">
      <c r="C48" s="41"/>
      <c r="I48" s="42"/>
      <c r="O48" s="48"/>
    </row>
    <row r="49" spans="3:15" x14ac:dyDescent="0.2">
      <c r="C49" s="42"/>
      <c r="I49" s="42"/>
      <c r="O49" s="48"/>
    </row>
    <row r="50" spans="3:15" x14ac:dyDescent="0.2">
      <c r="C50" s="42"/>
      <c r="I50" s="42"/>
      <c r="O50" s="48"/>
    </row>
    <row r="51" spans="3:15" x14ac:dyDescent="0.2">
      <c r="C51" s="42"/>
      <c r="I51" s="41"/>
      <c r="O51" s="47"/>
    </row>
    <row r="52" spans="3:15" x14ac:dyDescent="0.2">
      <c r="C52" s="41"/>
      <c r="I52" s="41"/>
      <c r="O52" s="47"/>
    </row>
    <row r="53" spans="3:15" x14ac:dyDescent="0.2">
      <c r="C53" s="41"/>
      <c r="I53" s="41"/>
      <c r="O53" s="47"/>
    </row>
    <row r="54" spans="3:15" x14ac:dyDescent="0.2">
      <c r="C54" s="41"/>
      <c r="I54" s="41"/>
      <c r="O54" s="47"/>
    </row>
    <row r="55" spans="3:15" x14ac:dyDescent="0.2">
      <c r="C55" s="41"/>
      <c r="I55" s="42"/>
      <c r="O55" s="48"/>
    </row>
    <row r="56" spans="3:15" x14ac:dyDescent="0.2">
      <c r="C56" s="42"/>
      <c r="I56" s="41"/>
      <c r="O56" s="47"/>
    </row>
    <row r="57" spans="3:15" x14ac:dyDescent="0.2">
      <c r="C57" s="41"/>
      <c r="I57" s="41"/>
      <c r="O57" s="47"/>
    </row>
    <row r="58" spans="3:15" x14ac:dyDescent="0.2">
      <c r="C58" s="41"/>
      <c r="I58" s="44"/>
      <c r="O58" s="50"/>
    </row>
    <row r="59" spans="3:15" x14ac:dyDescent="0.2">
      <c r="C59" s="44"/>
      <c r="I59" s="42"/>
      <c r="O59" s="48"/>
    </row>
    <row r="60" spans="3:15" x14ac:dyDescent="0.2">
      <c r="C60" s="42"/>
      <c r="I60" s="44"/>
      <c r="O60" s="50"/>
    </row>
    <row r="61" spans="3:15" x14ac:dyDescent="0.2">
      <c r="C61" s="44"/>
      <c r="I61" s="42"/>
      <c r="O61" s="48"/>
    </row>
    <row r="62" spans="3:15" x14ac:dyDescent="0.2">
      <c r="C62" s="42"/>
      <c r="I62" s="41"/>
      <c r="O62" s="47"/>
    </row>
    <row r="63" spans="3:15" x14ac:dyDescent="0.2">
      <c r="C63" s="41"/>
      <c r="I63" s="41"/>
      <c r="O63" s="47"/>
    </row>
    <row r="64" spans="3:15" x14ac:dyDescent="0.2">
      <c r="C64" s="41"/>
      <c r="I64" s="41"/>
      <c r="O64" s="47"/>
    </row>
    <row r="65" spans="3:15" x14ac:dyDescent="0.2">
      <c r="C65" s="41"/>
      <c r="I65" s="41"/>
      <c r="O65" s="47"/>
    </row>
    <row r="66" spans="3:15" x14ac:dyDescent="0.2">
      <c r="C66" s="41"/>
      <c r="I66" s="43"/>
      <c r="O66" s="49"/>
    </row>
    <row r="67" spans="3:15" x14ac:dyDescent="0.2">
      <c r="C67" s="43"/>
      <c r="I67" s="44"/>
      <c r="O67" s="50"/>
    </row>
    <row r="68" spans="3:15" x14ac:dyDescent="0.2">
      <c r="C68" s="44"/>
      <c r="I68" s="44"/>
      <c r="O68" s="50"/>
    </row>
    <row r="69" spans="3:15" x14ac:dyDescent="0.2">
      <c r="C69" s="44"/>
      <c r="I69" s="42"/>
      <c r="O69" s="48"/>
    </row>
    <row r="70" spans="3:15" x14ac:dyDescent="0.2">
      <c r="C70" s="42"/>
      <c r="I70" s="42"/>
      <c r="O70" s="48"/>
    </row>
    <row r="71" spans="3:15" x14ac:dyDescent="0.2">
      <c r="C71" s="42"/>
      <c r="I71" s="42"/>
      <c r="O71" s="48"/>
    </row>
    <row r="72" spans="3:15" x14ac:dyDescent="0.2">
      <c r="C72" s="42"/>
      <c r="I72" s="42"/>
      <c r="O72" s="48"/>
    </row>
    <row r="73" spans="3:15" x14ac:dyDescent="0.2">
      <c r="C73" s="42"/>
      <c r="I73" s="44"/>
      <c r="O73" s="50"/>
    </row>
    <row r="74" spans="3:15" x14ac:dyDescent="0.2">
      <c r="C74" s="44"/>
      <c r="I74" s="42"/>
      <c r="O74" s="48"/>
    </row>
    <row r="75" spans="3:15" x14ac:dyDescent="0.2">
      <c r="C75" s="42"/>
      <c r="I75" s="42"/>
      <c r="O75" s="48"/>
    </row>
    <row r="76" spans="3:15" x14ac:dyDescent="0.2">
      <c r="C76" s="42"/>
      <c r="I76" s="42"/>
      <c r="O76" s="48"/>
    </row>
    <row r="77" spans="3:15" x14ac:dyDescent="0.2">
      <c r="C77" s="42"/>
      <c r="I77" s="41"/>
      <c r="O77" s="47"/>
    </row>
    <row r="78" spans="3:15" x14ac:dyDescent="0.2">
      <c r="C78" s="41"/>
      <c r="I78" s="41"/>
      <c r="O78" s="47"/>
    </row>
    <row r="79" spans="3:15" x14ac:dyDescent="0.2">
      <c r="C79" s="41"/>
      <c r="I79" s="41"/>
      <c r="O79" s="47"/>
    </row>
    <row r="80" spans="3:15" x14ac:dyDescent="0.2">
      <c r="C80" s="41"/>
      <c r="I80" s="41"/>
      <c r="O80" s="47"/>
    </row>
    <row r="81" spans="3:15" x14ac:dyDescent="0.2">
      <c r="C81" s="41"/>
      <c r="I81" s="41"/>
      <c r="O81" s="47"/>
    </row>
    <row r="82" spans="3:15" x14ac:dyDescent="0.2">
      <c r="C82" s="41"/>
      <c r="I82" s="44"/>
      <c r="O82" s="50"/>
    </row>
    <row r="83" spans="3:15" x14ac:dyDescent="0.2">
      <c r="C83" s="44"/>
      <c r="I83" s="42"/>
      <c r="O83" s="48"/>
    </row>
    <row r="84" spans="3:15" x14ac:dyDescent="0.2">
      <c r="C84" s="42"/>
      <c r="I84" s="41"/>
      <c r="O84" s="47"/>
    </row>
    <row r="85" spans="3:15" x14ac:dyDescent="0.2">
      <c r="C85" s="41"/>
      <c r="I85" s="41"/>
      <c r="O85" s="47"/>
    </row>
    <row r="86" spans="3:15" x14ac:dyDescent="0.2">
      <c r="C86" s="41"/>
      <c r="I86" s="42"/>
      <c r="O86" s="48"/>
    </row>
    <row r="87" spans="3:15" x14ac:dyDescent="0.2">
      <c r="C87" s="42"/>
      <c r="I87" s="42"/>
      <c r="O87" s="48"/>
    </row>
    <row r="88" spans="3:15" x14ac:dyDescent="0.2">
      <c r="C88" s="42"/>
      <c r="I88" s="41"/>
      <c r="O88" s="47"/>
    </row>
    <row r="89" spans="3:15" x14ac:dyDescent="0.2">
      <c r="C89" s="41"/>
      <c r="I89" s="45"/>
      <c r="O89" s="51"/>
    </row>
    <row r="90" spans="3:15" x14ac:dyDescent="0.2">
      <c r="C90" s="45"/>
      <c r="I90" s="41"/>
      <c r="O90" s="47"/>
    </row>
    <row r="91" spans="3:15" x14ac:dyDescent="0.2">
      <c r="C91" s="41"/>
      <c r="I91" s="41"/>
      <c r="O91" s="47"/>
    </row>
    <row r="92" spans="3:15" x14ac:dyDescent="0.2">
      <c r="C92" s="41"/>
      <c r="I92" s="42"/>
      <c r="O92" s="48"/>
    </row>
    <row r="93" spans="3:15" x14ac:dyDescent="0.2">
      <c r="C93" s="42"/>
      <c r="I93" s="41"/>
      <c r="O93" s="47"/>
    </row>
    <row r="94" spans="3:15" x14ac:dyDescent="0.2">
      <c r="C94" s="41"/>
      <c r="I94" s="44"/>
      <c r="O94" s="50"/>
    </row>
    <row r="95" spans="3:15" x14ac:dyDescent="0.2">
      <c r="C95" s="44"/>
      <c r="I95" s="42"/>
      <c r="O95" s="48"/>
    </row>
    <row r="96" spans="3:15" x14ac:dyDescent="0.2">
      <c r="C96" s="42"/>
      <c r="I96" s="41"/>
      <c r="O96" s="47"/>
    </row>
    <row r="97" spans="3:15" x14ac:dyDescent="0.2">
      <c r="C97" s="41"/>
      <c r="I97" s="42"/>
      <c r="O97" s="48"/>
    </row>
    <row r="98" spans="3:15" x14ac:dyDescent="0.2">
      <c r="C98" s="42"/>
      <c r="I98" s="41"/>
      <c r="O98" s="47"/>
    </row>
    <row r="99" spans="3:15" x14ac:dyDescent="0.2">
      <c r="C99" s="41"/>
      <c r="I99" s="41"/>
      <c r="O99" s="47"/>
    </row>
    <row r="100" spans="3:15" x14ac:dyDescent="0.2">
      <c r="C100" s="41"/>
      <c r="I100" s="42"/>
      <c r="O100" s="48"/>
    </row>
    <row r="101" spans="3:15" x14ac:dyDescent="0.2">
      <c r="C101" s="42"/>
      <c r="I101" s="41"/>
      <c r="O101" s="47"/>
    </row>
    <row r="102" spans="3:15" x14ac:dyDescent="0.2">
      <c r="C102" s="41"/>
      <c r="I102" s="41"/>
      <c r="O102" s="47"/>
    </row>
    <row r="103" spans="3:15" x14ac:dyDescent="0.2">
      <c r="C103" s="41"/>
      <c r="I103" s="41"/>
      <c r="O103" s="47"/>
    </row>
    <row r="104" spans="3:15" x14ac:dyDescent="0.2">
      <c r="C104" s="41"/>
      <c r="I104" s="41"/>
      <c r="O104" s="47"/>
    </row>
    <row r="105" spans="3:15" x14ac:dyDescent="0.2">
      <c r="C105" s="41"/>
      <c r="I105" s="44"/>
      <c r="O105" s="50"/>
    </row>
    <row r="106" spans="3:15" x14ac:dyDescent="0.2">
      <c r="C106" s="44"/>
      <c r="I106" s="42"/>
      <c r="O106" s="48"/>
    </row>
    <row r="107" spans="3:15" x14ac:dyDescent="0.2">
      <c r="C107" s="42"/>
      <c r="I107" s="41"/>
      <c r="O107" s="47"/>
    </row>
    <row r="108" spans="3:15" x14ac:dyDescent="0.2">
      <c r="C108" s="41"/>
      <c r="I108" s="41"/>
      <c r="O108" s="47"/>
    </row>
    <row r="109" spans="3:15" x14ac:dyDescent="0.2">
      <c r="C109" s="41"/>
      <c r="I109" s="41"/>
      <c r="O109" s="47"/>
    </row>
    <row r="110" spans="3:15" x14ac:dyDescent="0.2">
      <c r="C110" s="41"/>
      <c r="I110" s="41"/>
      <c r="O110" s="47"/>
    </row>
    <row r="111" spans="3:15" x14ac:dyDescent="0.2">
      <c r="C111" s="41"/>
      <c r="I111" s="44"/>
      <c r="O111" s="50"/>
    </row>
    <row r="112" spans="3:15" x14ac:dyDescent="0.2">
      <c r="C112" s="44"/>
      <c r="I112" s="41"/>
      <c r="O112" s="47"/>
    </row>
    <row r="113" spans="3:15" x14ac:dyDescent="0.2">
      <c r="C113" s="41"/>
      <c r="I113" s="41"/>
      <c r="O113" s="47"/>
    </row>
    <row r="114" spans="3:15" x14ac:dyDescent="0.2">
      <c r="C114" s="41"/>
      <c r="I114" s="42"/>
      <c r="O114" s="48"/>
    </row>
    <row r="115" spans="3:15" x14ac:dyDescent="0.2">
      <c r="C115" s="42"/>
      <c r="I115" s="44"/>
      <c r="O115" s="50"/>
    </row>
    <row r="116" spans="3:15" x14ac:dyDescent="0.2">
      <c r="C116" s="44"/>
      <c r="I116" s="41"/>
      <c r="O116" s="47"/>
    </row>
    <row r="117" spans="3:15" x14ac:dyDescent="0.2">
      <c r="C117" s="41"/>
      <c r="I117" s="41"/>
      <c r="O117" s="47"/>
    </row>
    <row r="118" spans="3:15" x14ac:dyDescent="0.2">
      <c r="C118" s="41"/>
      <c r="I118" s="41"/>
      <c r="O118" s="47"/>
    </row>
    <row r="119" spans="3:15" x14ac:dyDescent="0.2">
      <c r="C119" s="41"/>
      <c r="I119" s="44"/>
      <c r="O119" s="50"/>
    </row>
    <row r="120" spans="3:15" x14ac:dyDescent="0.2">
      <c r="C120" s="44"/>
      <c r="I120" s="41"/>
      <c r="O120" s="47"/>
    </row>
    <row r="121" spans="3:15" x14ac:dyDescent="0.2">
      <c r="C121" s="41"/>
      <c r="I121" s="43"/>
      <c r="O121" s="49"/>
    </row>
    <row r="122" spans="3:15" x14ac:dyDescent="0.2">
      <c r="C122" s="43"/>
      <c r="I122" s="43"/>
      <c r="O122" s="49"/>
    </row>
    <row r="123" spans="3:15" x14ac:dyDescent="0.2">
      <c r="C123" s="43"/>
      <c r="I123" s="44"/>
      <c r="O123" s="50"/>
    </row>
    <row r="124" spans="3:15" x14ac:dyDescent="0.2">
      <c r="C124" s="44"/>
      <c r="I124" s="41"/>
      <c r="O124" s="47"/>
    </row>
    <row r="125" spans="3:15" x14ac:dyDescent="0.2">
      <c r="C125" s="41"/>
      <c r="I125" s="41"/>
      <c r="O125" s="47"/>
    </row>
    <row r="126" spans="3:15" x14ac:dyDescent="0.2">
      <c r="C126" s="41"/>
      <c r="I126" s="42"/>
      <c r="O126" s="48"/>
    </row>
    <row r="127" spans="3:15" x14ac:dyDescent="0.2">
      <c r="C127" s="42"/>
      <c r="I127" s="41"/>
      <c r="O127" s="47"/>
    </row>
    <row r="128" spans="3:15" x14ac:dyDescent="0.2">
      <c r="C128" s="41"/>
      <c r="I128" s="41"/>
      <c r="O128" s="47"/>
    </row>
    <row r="129" spans="3:15" x14ac:dyDescent="0.2">
      <c r="C129" s="41"/>
      <c r="I129" s="44"/>
      <c r="O129" s="50"/>
    </row>
    <row r="130" spans="3:15" x14ac:dyDescent="0.2">
      <c r="C130" s="44"/>
      <c r="I130" s="42"/>
      <c r="O130" s="48"/>
    </row>
    <row r="131" spans="3:15" x14ac:dyDescent="0.2">
      <c r="C131" s="42"/>
      <c r="I131" s="42"/>
      <c r="O131" s="48"/>
    </row>
    <row r="132" spans="3:15" x14ac:dyDescent="0.2">
      <c r="C132" s="42"/>
      <c r="I132" s="43"/>
      <c r="O132" s="49"/>
    </row>
    <row r="133" spans="3:15" x14ac:dyDescent="0.2">
      <c r="C133" s="43"/>
      <c r="I133" s="42"/>
      <c r="O133" s="48"/>
    </row>
    <row r="134" spans="3:15" x14ac:dyDescent="0.2">
      <c r="C134" s="42"/>
      <c r="I134" s="41"/>
      <c r="O134" s="47"/>
    </row>
    <row r="135" spans="3:15" x14ac:dyDescent="0.2">
      <c r="C135" s="41"/>
    </row>
  </sheetData>
  <mergeCells count="102">
    <mergeCell ref="W33:W35"/>
    <mergeCell ref="A33:A35"/>
    <mergeCell ref="H33:H35"/>
    <mergeCell ref="N33:N35"/>
    <mergeCell ref="T33:T35"/>
    <mergeCell ref="U33:U35"/>
    <mergeCell ref="W30:W32"/>
    <mergeCell ref="A30:A32"/>
    <mergeCell ref="H30:H32"/>
    <mergeCell ref="N30:N32"/>
    <mergeCell ref="T30:T32"/>
    <mergeCell ref="U30:U32"/>
    <mergeCell ref="W24:W26"/>
    <mergeCell ref="A27:A29"/>
    <mergeCell ref="H27:H29"/>
    <mergeCell ref="N27:N29"/>
    <mergeCell ref="T27:T29"/>
    <mergeCell ref="U27:U29"/>
    <mergeCell ref="V27:V28"/>
    <mergeCell ref="W27:W29"/>
    <mergeCell ref="V24:V25"/>
    <mergeCell ref="A24:A26"/>
    <mergeCell ref="H24:H26"/>
    <mergeCell ref="N24:N26"/>
    <mergeCell ref="T24:T26"/>
    <mergeCell ref="U24:U26"/>
    <mergeCell ref="A36:B36"/>
    <mergeCell ref="A39:B39"/>
    <mergeCell ref="A37:B37"/>
    <mergeCell ref="A38:B38"/>
    <mergeCell ref="I38:N38"/>
    <mergeCell ref="I39:M39"/>
    <mergeCell ref="I36:N36"/>
    <mergeCell ref="I37:N37"/>
    <mergeCell ref="C36:H36"/>
    <mergeCell ref="C38:H38"/>
    <mergeCell ref="C39:G39"/>
    <mergeCell ref="C37:H37"/>
    <mergeCell ref="A18:A20"/>
    <mergeCell ref="H18:H20"/>
    <mergeCell ref="A16:A17"/>
    <mergeCell ref="A13:A15"/>
    <mergeCell ref="H13:H15"/>
    <mergeCell ref="H16:H17"/>
    <mergeCell ref="A21:A23"/>
    <mergeCell ref="H21:H23"/>
    <mergeCell ref="T7:T9"/>
    <mergeCell ref="N10:N12"/>
    <mergeCell ref="T10:T12"/>
    <mergeCell ref="N18:N20"/>
    <mergeCell ref="N16:N17"/>
    <mergeCell ref="N13:N15"/>
    <mergeCell ref="T18:T20"/>
    <mergeCell ref="N21:N23"/>
    <mergeCell ref="T21:T23"/>
    <mergeCell ref="A7:A9"/>
    <mergeCell ref="H7:H9"/>
    <mergeCell ref="N7:N9"/>
    <mergeCell ref="A10:A12"/>
    <mergeCell ref="H10:H12"/>
    <mergeCell ref="W21:W23"/>
    <mergeCell ref="U4:U6"/>
    <mergeCell ref="T13:T15"/>
    <mergeCell ref="U7:U9"/>
    <mergeCell ref="U13:U15"/>
    <mergeCell ref="U18:U20"/>
    <mergeCell ref="T16:T17"/>
    <mergeCell ref="V7:V8"/>
    <mergeCell ref="W7:W9"/>
    <mergeCell ref="W10:W12"/>
    <mergeCell ref="W13:W15"/>
    <mergeCell ref="W16:W17"/>
    <mergeCell ref="W18:W20"/>
    <mergeCell ref="V13:V14"/>
    <mergeCell ref="U10:U12"/>
    <mergeCell ref="A1:W1"/>
    <mergeCell ref="W4:W6"/>
    <mergeCell ref="C2:H2"/>
    <mergeCell ref="A2:A3"/>
    <mergeCell ref="N4:N6"/>
    <mergeCell ref="T4:T6"/>
    <mergeCell ref="V2:V3"/>
    <mergeCell ref="B2:B3"/>
    <mergeCell ref="O2:T2"/>
    <mergeCell ref="A4:A6"/>
    <mergeCell ref="H4:H6"/>
    <mergeCell ref="V4:V5"/>
    <mergeCell ref="I2:N2"/>
    <mergeCell ref="C40:G40"/>
    <mergeCell ref="V36:V37"/>
    <mergeCell ref="V21:V22"/>
    <mergeCell ref="V10:V11"/>
    <mergeCell ref="V18:V19"/>
    <mergeCell ref="V30:V31"/>
    <mergeCell ref="U36:U38"/>
    <mergeCell ref="U21:U23"/>
    <mergeCell ref="O36:T36"/>
    <mergeCell ref="O37:T37"/>
    <mergeCell ref="U16:U17"/>
    <mergeCell ref="O39:S39"/>
    <mergeCell ref="O38:T38"/>
    <mergeCell ref="V33:V34"/>
  </mergeCells>
  <phoneticPr fontId="0" type="noConversion"/>
  <pageMargins left="0.39370078740157483" right="0.11811023622047245" top="0.55118110236220474" bottom="0.11811023622047245" header="0.11811023622047245" footer="0.1574803149606299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Telesz</dc:creator>
  <cp:lastModifiedBy>ORE</cp:lastModifiedBy>
  <cp:lastPrinted>2016-05-03T11:26:44Z</cp:lastPrinted>
  <dcterms:created xsi:type="dcterms:W3CDTF">2003-06-13T07:01:41Z</dcterms:created>
  <dcterms:modified xsi:type="dcterms:W3CDTF">2024-05-19T11:26:55Z</dcterms:modified>
</cp:coreProperties>
</file>