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450" windowWidth="6375" windowHeight="61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W37" i="1" l="1"/>
  <c r="U38" i="1"/>
  <c r="T38" i="1"/>
  <c r="N38" i="1"/>
  <c r="H38" i="1"/>
  <c r="T31" i="1" l="1"/>
  <c r="N31" i="1"/>
  <c r="H31" i="1"/>
  <c r="T28" i="1"/>
  <c r="N28" i="1"/>
  <c r="H28" i="1"/>
  <c r="T25" i="1"/>
  <c r="N25" i="1"/>
  <c r="H25" i="1"/>
  <c r="U28" i="1" l="1"/>
  <c r="W28" i="1" s="1"/>
  <c r="U25" i="1"/>
  <c r="W25" i="1" s="1"/>
  <c r="U31" i="1"/>
  <c r="W31" i="1" s="1"/>
  <c r="T7" i="1"/>
  <c r="N7" i="1"/>
  <c r="H7" i="1"/>
  <c r="H4" i="1"/>
  <c r="N4" i="1"/>
  <c r="T4" i="1"/>
  <c r="U7" i="1" l="1"/>
  <c r="W7" i="1" s="1"/>
  <c r="T22" i="1" l="1"/>
  <c r="N22" i="1"/>
  <c r="H22" i="1"/>
  <c r="T13" i="1"/>
  <c r="N13" i="1"/>
  <c r="H13" i="1"/>
  <c r="T10" i="1"/>
  <c r="N10" i="1"/>
  <c r="H10" i="1"/>
  <c r="H19" i="1"/>
  <c r="N19" i="1"/>
  <c r="T19" i="1"/>
  <c r="H16" i="1"/>
  <c r="N16" i="1"/>
  <c r="T16" i="1"/>
  <c r="H37" i="1" l="1"/>
  <c r="C36" i="1"/>
  <c r="N37" i="1"/>
  <c r="I36" i="1"/>
  <c r="T37" i="1"/>
  <c r="O36" i="1"/>
  <c r="U34" i="1" s="1"/>
  <c r="U13" i="1"/>
  <c r="W13" i="1" s="1"/>
  <c r="U4" i="1"/>
  <c r="W4" i="1" s="1"/>
  <c r="U19" i="1"/>
  <c r="W19" i="1" s="1"/>
  <c r="U16" i="1"/>
  <c r="W16" i="1" s="1"/>
  <c r="U10" i="1"/>
  <c r="W10" i="1" s="1"/>
  <c r="U22" i="1"/>
  <c r="W22" i="1" s="1"/>
  <c r="U37" i="1" l="1"/>
</calcChain>
</file>

<file path=xl/sharedStrings.xml><?xml version="1.0" encoding="utf-8"?>
<sst xmlns="http://schemas.openxmlformats.org/spreadsheetml/2006/main" count="157" uniqueCount="141">
  <si>
    <t>ryb</t>
  </si>
  <si>
    <t xml:space="preserve">R </t>
  </si>
  <si>
    <t>R</t>
  </si>
  <si>
    <t>Ryb</t>
  </si>
  <si>
    <t>N-R</t>
  </si>
  <si>
    <t>Pkt</t>
  </si>
  <si>
    <t>GP</t>
  </si>
  <si>
    <t>Średnia ilość ryb na stanowisku:</t>
  </si>
  <si>
    <t>Opis stanowisk:</t>
  </si>
  <si>
    <t>St.</t>
  </si>
  <si>
    <t>Nr</t>
  </si>
  <si>
    <t>RAZEM tura 1</t>
  </si>
  <si>
    <t>Ryby</t>
  </si>
  <si>
    <t>RAZEM tura 3</t>
  </si>
  <si>
    <t>RAZEM tura 2</t>
  </si>
  <si>
    <t>(od ilości złowionych na nim ryb odjęto</t>
  </si>
  <si>
    <t>średnią ryb na stanowisku w sektorze)</t>
  </si>
  <si>
    <t>Zawodnik</t>
  </si>
  <si>
    <t>Status</t>
  </si>
  <si>
    <t>stanowiska</t>
  </si>
  <si>
    <t>Status stanowiska</t>
  </si>
  <si>
    <t>Średni</t>
  </si>
  <si>
    <t>status</t>
  </si>
  <si>
    <t>stanowisk</t>
  </si>
  <si>
    <t>PUCHAR</t>
  </si>
  <si>
    <t>SANU</t>
  </si>
  <si>
    <t>14 Puchar Sanu 2023 - I liga - sektor B (OS San - od Zwierzynia do ujścia Hoczewki)</t>
  </si>
  <si>
    <t>Witkowski</t>
  </si>
  <si>
    <t>Grzywa</t>
  </si>
  <si>
    <t>Lorenc Łukasz</t>
  </si>
  <si>
    <t>Pilszek</t>
  </si>
  <si>
    <t>Hadam Stanisław</t>
  </si>
  <si>
    <t>Janik</t>
  </si>
  <si>
    <t>Hadam Bartosz</t>
  </si>
  <si>
    <t>Maciąg</t>
  </si>
  <si>
    <t>Łukaszczyk Janusz</t>
  </si>
  <si>
    <t>Czech</t>
  </si>
  <si>
    <t>Zaremba</t>
  </si>
  <si>
    <t>Baklarz</t>
  </si>
  <si>
    <t>Konieczny Sz.</t>
  </si>
  <si>
    <t>Fejkiel</t>
  </si>
  <si>
    <t>Walczyk</t>
  </si>
  <si>
    <t>Karasiewicz</t>
  </si>
  <si>
    <t>Benio</t>
  </si>
  <si>
    <t>Dańko</t>
  </si>
  <si>
    <t>wakat</t>
  </si>
  <si>
    <t>Łobas</t>
  </si>
  <si>
    <t>Szlachetka</t>
  </si>
  <si>
    <t>Greszta</t>
  </si>
  <si>
    <t>Obruśnik</t>
  </si>
  <si>
    <t>Toczek</t>
  </si>
  <si>
    <t>Chrobak</t>
  </si>
  <si>
    <t>Gaweł</t>
  </si>
  <si>
    <t>Wnękowicz Adam</t>
  </si>
  <si>
    <t>Borowiec Wacław</t>
  </si>
  <si>
    <t>Kolber</t>
  </si>
  <si>
    <t>Dziki</t>
  </si>
  <si>
    <t>Bąk</t>
  </si>
  <si>
    <t>Łukaszczyk Andrzej</t>
  </si>
  <si>
    <t>Borowiec Łukasz</t>
  </si>
  <si>
    <t>Gagatek</t>
  </si>
  <si>
    <t>Guziec</t>
  </si>
  <si>
    <t>Skurzyński</t>
  </si>
  <si>
    <t>Dyduch</t>
  </si>
  <si>
    <t>Konieczny P.</t>
  </si>
  <si>
    <t>Słomka</t>
  </si>
  <si>
    <t>Gerula</t>
  </si>
  <si>
    <t>Wierdak</t>
  </si>
  <si>
    <t>Kwaśniewski</t>
  </si>
  <si>
    <t>Żurowski</t>
  </si>
  <si>
    <t>Zasadzki Zbigniew</t>
  </si>
  <si>
    <t>Bednarczyk</t>
  </si>
  <si>
    <t>Wilczyński</t>
  </si>
  <si>
    <t>Kręcigłowa</t>
  </si>
  <si>
    <t>Lach</t>
  </si>
  <si>
    <t>Nieckuła</t>
  </si>
  <si>
    <t>Scąber</t>
  </si>
  <si>
    <t>Kopacki</t>
  </si>
  <si>
    <t>Opach Kamil</t>
  </si>
  <si>
    <t>Pałka</t>
  </si>
  <si>
    <t>Bednarz</t>
  </si>
  <si>
    <t>Tobiasz</t>
  </si>
  <si>
    <t>Sołtysik</t>
  </si>
  <si>
    <t>Kowalski Dawid</t>
  </si>
  <si>
    <t>Wnękowicz Andrzej</t>
  </si>
  <si>
    <t>Skałuba</t>
  </si>
  <si>
    <t>Wałachowski</t>
  </si>
  <si>
    <t>Kubacki</t>
  </si>
  <si>
    <t>Semik</t>
  </si>
  <si>
    <t>Kaniuczak Oskar</t>
  </si>
  <si>
    <t>Ostafin</t>
  </si>
  <si>
    <t>Gonciarczyk</t>
  </si>
  <si>
    <t>Buchwald</t>
  </si>
  <si>
    <t>Gołofit Grzegorz</t>
  </si>
  <si>
    <t>Bodinka</t>
  </si>
  <si>
    <t>Mróz</t>
  </si>
  <si>
    <t>Nowak Jarosław</t>
  </si>
  <si>
    <t>Opach Zdzisław</t>
  </si>
  <si>
    <t>Kaniuczak Jarosław</t>
  </si>
  <si>
    <t>Jaklewicz</t>
  </si>
  <si>
    <t>Kulig</t>
  </si>
  <si>
    <t>Wnękowicz Antoni</t>
  </si>
  <si>
    <t>Haszczyc</t>
  </si>
  <si>
    <t>Gluza Tomasz</t>
  </si>
  <si>
    <t>Rapiej</t>
  </si>
  <si>
    <t>Pękała</t>
  </si>
  <si>
    <t>Cimała</t>
  </si>
  <si>
    <t>Konieczny G.</t>
  </si>
  <si>
    <t>Kowalski Marek</t>
  </si>
  <si>
    <t>Dereń</t>
  </si>
  <si>
    <t>Rycyk Łukasz</t>
  </si>
  <si>
    <t>Armatys</t>
  </si>
  <si>
    <t>Wanagiel</t>
  </si>
  <si>
    <t>Pielech</t>
  </si>
  <si>
    <t>Ordzowiały</t>
  </si>
  <si>
    <t>Maciaszek</t>
  </si>
  <si>
    <t>Tura 1 (sobota 8.00-11.00)</t>
  </si>
  <si>
    <t>Tura 2 (sobota 14.30-17.30)</t>
  </si>
  <si>
    <t>Tura 3 (niedziela 8.00-11.00)</t>
  </si>
  <si>
    <t>od skały w Zwierzyniu</t>
  </si>
  <si>
    <t>do końca I wyspy</t>
  </si>
  <si>
    <t>od końca I wyspy</t>
  </si>
  <si>
    <t xml:space="preserve"> do połowy II wyspy</t>
  </si>
  <si>
    <t>od połowy II wyspy</t>
  </si>
  <si>
    <t>do początku dołka głowacicowego</t>
  </si>
  <si>
    <t>od początku dołka głowacicowego</t>
  </si>
  <si>
    <t>od końca płani pod skocznią - ławeczka</t>
  </si>
  <si>
    <t>do 50 m poniżej przejazdu w Średniej Wsi</t>
  </si>
  <si>
    <t>do 50 m poniżej starego mostu</t>
  </si>
  <si>
    <t>od 50 m poniżej przejazdu w Średniej Wsi</t>
  </si>
  <si>
    <t>od 50 m poniżej starego mostu</t>
  </si>
  <si>
    <t>do 100 m poniżej kapliczki w Bachlawie</t>
  </si>
  <si>
    <t>od 100 m poniżej kapliczki w Bachlawie</t>
  </si>
  <si>
    <t>do poniżej starej drogi na płani w Bachlawie</t>
  </si>
  <si>
    <t>od poniżej starej drogi na płani w Bachlawie</t>
  </si>
  <si>
    <t>do ujścia Hoczewki</t>
  </si>
  <si>
    <t>do końca płani pod skocznią - ławeczka</t>
  </si>
  <si>
    <t>Salachna</t>
  </si>
  <si>
    <t>od 50 m poniżej linii energetycznej</t>
  </si>
  <si>
    <t>do 50 m poniżej linii energetycznej</t>
  </si>
  <si>
    <t>Średnia ilość ryb na zawodnika: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</si>
</sst>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1" fontId="6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/>
    </xf>
    <xf numFmtId="0" fontId="8" fillId="0" borderId="0" xfId="0" applyFont="1"/>
    <xf numFmtId="0" fontId="8" fillId="3" borderId="1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8" fillId="2" borderId="0" xfId="0" applyFont="1" applyFill="1"/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zoomScale="110" zoomScaleNormal="110" workbookViewId="0">
      <selection sqref="A1:W1"/>
    </sheetView>
  </sheetViews>
  <sheetFormatPr defaultRowHeight="12.75" x14ac:dyDescent="0.2"/>
  <cols>
    <col min="1" max="1" width="4.5703125" style="2" customWidth="1"/>
    <col min="2" max="2" width="3" style="2" bestFit="1" customWidth="1"/>
    <col min="3" max="3" width="15.28515625" style="1" bestFit="1" customWidth="1"/>
    <col min="4" max="4" width="3.5703125" style="2" bestFit="1" customWidth="1"/>
    <col min="5" max="5" width="4" style="2" bestFit="1" customWidth="1"/>
    <col min="6" max="6" width="4.5703125" style="2" bestFit="1" customWidth="1"/>
    <col min="7" max="7" width="4" style="2" bestFit="1" customWidth="1"/>
    <col min="8" max="8" width="3.42578125" style="2" customWidth="1"/>
    <col min="9" max="9" width="15.28515625" style="2" bestFit="1" customWidth="1"/>
    <col min="10" max="10" width="3.5703125" style="2" bestFit="1" customWidth="1"/>
    <col min="11" max="11" width="4" style="2" bestFit="1" customWidth="1"/>
    <col min="12" max="12" width="4.5703125" style="2" bestFit="1" customWidth="1"/>
    <col min="13" max="13" width="4" style="2" bestFit="1" customWidth="1"/>
    <col min="14" max="14" width="3.42578125" style="1" customWidth="1"/>
    <col min="15" max="15" width="15.28515625" style="2" bestFit="1" customWidth="1"/>
    <col min="16" max="16" width="3.5703125" style="2" bestFit="1" customWidth="1"/>
    <col min="17" max="17" width="4" style="2" bestFit="1" customWidth="1"/>
    <col min="18" max="18" width="4.42578125" style="2" bestFit="1" customWidth="1"/>
    <col min="19" max="19" width="4" style="2" bestFit="1" customWidth="1"/>
    <col min="20" max="20" width="3.42578125" style="2" customWidth="1"/>
    <col min="21" max="21" width="4.7109375" style="3" customWidth="1"/>
    <col min="22" max="22" width="32.7109375" style="5" bestFit="1" customWidth="1"/>
    <col min="23" max="23" width="9.140625" style="1" bestFit="1" customWidth="1"/>
    <col min="24" max="16384" width="9.140625" style="1"/>
  </cols>
  <sheetData>
    <row r="1" spans="1:23" s="4" customFormat="1" ht="15.75" x14ac:dyDescent="0.2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6" customFormat="1" ht="11.25" x14ac:dyDescent="0.2">
      <c r="A2" s="49" t="s">
        <v>9</v>
      </c>
      <c r="B2" s="52" t="s">
        <v>10</v>
      </c>
      <c r="C2" s="47" t="s">
        <v>116</v>
      </c>
      <c r="D2" s="47"/>
      <c r="E2" s="47"/>
      <c r="F2" s="47"/>
      <c r="G2" s="47"/>
      <c r="H2" s="48"/>
      <c r="I2" s="52" t="s">
        <v>117</v>
      </c>
      <c r="J2" s="52"/>
      <c r="K2" s="52"/>
      <c r="L2" s="52"/>
      <c r="M2" s="52"/>
      <c r="N2" s="52"/>
      <c r="O2" s="52" t="s">
        <v>118</v>
      </c>
      <c r="P2" s="52"/>
      <c r="Q2" s="52"/>
      <c r="R2" s="52"/>
      <c r="S2" s="52"/>
      <c r="T2" s="52"/>
      <c r="U2" s="8" t="s">
        <v>1</v>
      </c>
      <c r="V2" s="52" t="s">
        <v>8</v>
      </c>
      <c r="W2" s="9" t="s">
        <v>18</v>
      </c>
    </row>
    <row r="3" spans="1:23" s="6" customFormat="1" ht="11.25" x14ac:dyDescent="0.2">
      <c r="A3" s="50"/>
      <c r="B3" s="52"/>
      <c r="C3" s="10" t="s">
        <v>17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2</v>
      </c>
      <c r="I3" s="8" t="s">
        <v>17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2</v>
      </c>
      <c r="O3" s="8" t="s">
        <v>17</v>
      </c>
      <c r="P3" s="8" t="s">
        <v>3</v>
      </c>
      <c r="Q3" s="8" t="s">
        <v>4</v>
      </c>
      <c r="R3" s="8" t="s">
        <v>5</v>
      </c>
      <c r="S3" s="8" t="s">
        <v>6</v>
      </c>
      <c r="T3" s="8" t="s">
        <v>2</v>
      </c>
      <c r="U3" s="8" t="s">
        <v>0</v>
      </c>
      <c r="V3" s="52"/>
      <c r="W3" s="11" t="s">
        <v>19</v>
      </c>
    </row>
    <row r="4" spans="1:23" s="17" customFormat="1" ht="11.25" x14ac:dyDescent="0.2">
      <c r="A4" s="53">
        <v>1</v>
      </c>
      <c r="B4" s="12">
        <v>1</v>
      </c>
      <c r="C4" s="13" t="s">
        <v>50</v>
      </c>
      <c r="D4" s="75">
        <v>3</v>
      </c>
      <c r="E4" s="15">
        <v>42.7</v>
      </c>
      <c r="F4" s="14">
        <v>3600</v>
      </c>
      <c r="G4" s="15">
        <v>13</v>
      </c>
      <c r="H4" s="51">
        <f>SUM(D4:D6)</f>
        <v>5</v>
      </c>
      <c r="I4" s="16" t="s">
        <v>70</v>
      </c>
      <c r="J4" s="75">
        <v>1</v>
      </c>
      <c r="K4" s="15">
        <v>25.3</v>
      </c>
      <c r="L4" s="14">
        <v>880</v>
      </c>
      <c r="M4" s="15">
        <v>27</v>
      </c>
      <c r="N4" s="51">
        <f>SUM(J4:J6)</f>
        <v>5</v>
      </c>
      <c r="O4" s="16" t="s">
        <v>106</v>
      </c>
      <c r="P4" s="75">
        <v>2</v>
      </c>
      <c r="Q4" s="15">
        <v>26</v>
      </c>
      <c r="R4" s="14">
        <v>1760</v>
      </c>
      <c r="S4" s="15">
        <v>20</v>
      </c>
      <c r="T4" s="51">
        <f>SUM(P4:P6)</f>
        <v>16</v>
      </c>
      <c r="U4" s="46">
        <f>SUM(H4,N4,T4)</f>
        <v>26</v>
      </c>
      <c r="V4" s="41" t="s">
        <v>119</v>
      </c>
      <c r="W4" s="46">
        <f>SUM(U4)-27</f>
        <v>-1</v>
      </c>
    </row>
    <row r="5" spans="1:23" s="17" customFormat="1" ht="11.25" x14ac:dyDescent="0.2">
      <c r="A5" s="54"/>
      <c r="B5" s="12">
        <v>2</v>
      </c>
      <c r="C5" s="13" t="s">
        <v>60</v>
      </c>
      <c r="D5" s="75">
        <v>1</v>
      </c>
      <c r="E5" s="15">
        <v>27.5</v>
      </c>
      <c r="F5" s="14">
        <v>940</v>
      </c>
      <c r="G5" s="15">
        <v>25</v>
      </c>
      <c r="H5" s="51"/>
      <c r="I5" s="16" t="s">
        <v>73</v>
      </c>
      <c r="J5" s="75">
        <v>4</v>
      </c>
      <c r="K5" s="15">
        <v>49.2</v>
      </c>
      <c r="L5" s="14">
        <v>4480</v>
      </c>
      <c r="M5" s="15">
        <v>9</v>
      </c>
      <c r="N5" s="51"/>
      <c r="O5" s="18" t="s">
        <v>67</v>
      </c>
      <c r="P5" s="75">
        <v>8</v>
      </c>
      <c r="Q5" s="15">
        <v>40.5</v>
      </c>
      <c r="R5" s="14">
        <v>8000</v>
      </c>
      <c r="S5" s="15">
        <v>1</v>
      </c>
      <c r="T5" s="51"/>
      <c r="U5" s="46"/>
      <c r="V5" s="42"/>
      <c r="W5" s="46"/>
    </row>
    <row r="6" spans="1:23" s="17" customFormat="1" ht="11.25" x14ac:dyDescent="0.2">
      <c r="A6" s="54"/>
      <c r="B6" s="12">
        <v>3</v>
      </c>
      <c r="C6" s="13" t="s">
        <v>49</v>
      </c>
      <c r="D6" s="75">
        <v>1</v>
      </c>
      <c r="E6" s="15">
        <v>27.2</v>
      </c>
      <c r="F6" s="14">
        <v>940</v>
      </c>
      <c r="G6" s="15">
        <v>27</v>
      </c>
      <c r="H6" s="51"/>
      <c r="I6" s="16" t="s">
        <v>103</v>
      </c>
      <c r="J6" s="75">
        <v>0</v>
      </c>
      <c r="K6" s="15"/>
      <c r="L6" s="14">
        <v>0</v>
      </c>
      <c r="M6" s="15">
        <v>30</v>
      </c>
      <c r="N6" s="51"/>
      <c r="O6" s="18" t="s">
        <v>74</v>
      </c>
      <c r="P6" s="75">
        <v>6</v>
      </c>
      <c r="Q6" s="15">
        <v>33.4</v>
      </c>
      <c r="R6" s="14">
        <v>5880</v>
      </c>
      <c r="S6" s="15">
        <v>3</v>
      </c>
      <c r="T6" s="51"/>
      <c r="U6" s="46"/>
      <c r="V6" s="30" t="s">
        <v>120</v>
      </c>
      <c r="W6" s="46"/>
    </row>
    <row r="7" spans="1:23" s="17" customFormat="1" ht="11.25" customHeight="1" x14ac:dyDescent="0.2">
      <c r="A7" s="58">
        <v>2</v>
      </c>
      <c r="B7" s="19">
        <v>4</v>
      </c>
      <c r="C7" s="20" t="s">
        <v>93</v>
      </c>
      <c r="D7" s="76">
        <v>5</v>
      </c>
      <c r="E7" s="22">
        <v>51</v>
      </c>
      <c r="F7" s="21">
        <v>5510</v>
      </c>
      <c r="G7" s="22">
        <v>10</v>
      </c>
      <c r="H7" s="55">
        <f>SUM(D7:D9)</f>
        <v>15</v>
      </c>
      <c r="I7" s="23" t="s">
        <v>111</v>
      </c>
      <c r="J7" s="76">
        <v>4</v>
      </c>
      <c r="K7" s="22">
        <v>27.5</v>
      </c>
      <c r="L7" s="21">
        <v>3640</v>
      </c>
      <c r="M7" s="22">
        <v>11</v>
      </c>
      <c r="N7" s="55">
        <f>SUM(J7:J9)</f>
        <v>16</v>
      </c>
      <c r="O7" s="24" t="s">
        <v>43</v>
      </c>
      <c r="P7" s="76">
        <v>0</v>
      </c>
      <c r="Q7" s="22"/>
      <c r="R7" s="21">
        <v>0</v>
      </c>
      <c r="S7" s="22">
        <v>30</v>
      </c>
      <c r="T7" s="55">
        <f>SUM(P7:P9)</f>
        <v>6</v>
      </c>
      <c r="U7" s="56">
        <f>SUM(H7,N7,T7)</f>
        <v>37</v>
      </c>
      <c r="V7" s="43" t="s">
        <v>121</v>
      </c>
      <c r="W7" s="56">
        <f t="shared" ref="W7" si="0">SUM(U7)-27</f>
        <v>10</v>
      </c>
    </row>
    <row r="8" spans="1:23" s="17" customFormat="1" ht="11.25" customHeight="1" x14ac:dyDescent="0.2">
      <c r="A8" s="59"/>
      <c r="B8" s="19">
        <v>5</v>
      </c>
      <c r="C8" s="20" t="s">
        <v>65</v>
      </c>
      <c r="D8" s="76">
        <v>4</v>
      </c>
      <c r="E8" s="22">
        <v>40.299999999999997</v>
      </c>
      <c r="F8" s="21">
        <v>4150</v>
      </c>
      <c r="G8" s="22">
        <v>11</v>
      </c>
      <c r="H8" s="55"/>
      <c r="I8" s="24" t="s">
        <v>48</v>
      </c>
      <c r="J8" s="76">
        <v>7</v>
      </c>
      <c r="K8" s="22">
        <v>37.799999999999997</v>
      </c>
      <c r="L8" s="21">
        <v>7360</v>
      </c>
      <c r="M8" s="22">
        <v>3</v>
      </c>
      <c r="N8" s="55"/>
      <c r="O8" s="24" t="s">
        <v>35</v>
      </c>
      <c r="P8" s="76">
        <v>3</v>
      </c>
      <c r="Q8" s="22">
        <v>31.5</v>
      </c>
      <c r="R8" s="21">
        <v>3000</v>
      </c>
      <c r="S8" s="22">
        <v>10</v>
      </c>
      <c r="T8" s="55"/>
      <c r="U8" s="56"/>
      <c r="V8" s="44"/>
      <c r="W8" s="56"/>
    </row>
    <row r="9" spans="1:23" s="17" customFormat="1" ht="11.25" customHeight="1" x14ac:dyDescent="0.2">
      <c r="A9" s="59"/>
      <c r="B9" s="19">
        <v>6</v>
      </c>
      <c r="C9" s="20" t="s">
        <v>75</v>
      </c>
      <c r="D9" s="76">
        <v>6</v>
      </c>
      <c r="E9" s="22">
        <v>42</v>
      </c>
      <c r="F9" s="21">
        <v>6210</v>
      </c>
      <c r="G9" s="22">
        <v>5</v>
      </c>
      <c r="H9" s="55"/>
      <c r="I9" s="24" t="s">
        <v>77</v>
      </c>
      <c r="J9" s="76">
        <v>5</v>
      </c>
      <c r="K9" s="22">
        <v>40.6</v>
      </c>
      <c r="L9" s="21">
        <v>5660</v>
      </c>
      <c r="M9" s="22">
        <v>7</v>
      </c>
      <c r="N9" s="55"/>
      <c r="O9" s="24" t="s">
        <v>31</v>
      </c>
      <c r="P9" s="76">
        <v>3</v>
      </c>
      <c r="Q9" s="22">
        <v>33.5</v>
      </c>
      <c r="R9" s="21">
        <v>3030</v>
      </c>
      <c r="S9" s="22">
        <v>8</v>
      </c>
      <c r="T9" s="55"/>
      <c r="U9" s="56"/>
      <c r="V9" s="31" t="s">
        <v>122</v>
      </c>
      <c r="W9" s="56"/>
    </row>
    <row r="10" spans="1:23" s="17" customFormat="1" ht="11.25" customHeight="1" x14ac:dyDescent="0.2">
      <c r="A10" s="57">
        <v>3</v>
      </c>
      <c r="B10" s="12">
        <v>7</v>
      </c>
      <c r="C10" s="13" t="s">
        <v>81</v>
      </c>
      <c r="D10" s="75">
        <v>2</v>
      </c>
      <c r="E10" s="15">
        <v>49.6</v>
      </c>
      <c r="F10" s="14">
        <v>2540</v>
      </c>
      <c r="G10" s="15">
        <v>15</v>
      </c>
      <c r="H10" s="51">
        <f>SUM(D10:D12)</f>
        <v>4</v>
      </c>
      <c r="I10" s="16" t="s">
        <v>112</v>
      </c>
      <c r="J10" s="75">
        <v>1</v>
      </c>
      <c r="K10" s="15">
        <v>25.2</v>
      </c>
      <c r="L10" s="14">
        <v>880</v>
      </c>
      <c r="M10" s="15">
        <v>28</v>
      </c>
      <c r="N10" s="51">
        <f>SUM(J10:J12)</f>
        <v>11</v>
      </c>
      <c r="O10" s="16" t="s">
        <v>55</v>
      </c>
      <c r="P10" s="75">
        <v>2</v>
      </c>
      <c r="Q10" s="15">
        <v>29.5</v>
      </c>
      <c r="R10" s="14">
        <v>1940</v>
      </c>
      <c r="S10" s="15">
        <v>13</v>
      </c>
      <c r="T10" s="51">
        <f>SUM(P10:P12)</f>
        <v>5</v>
      </c>
      <c r="U10" s="46">
        <f>SUM(H10,N10,T10)</f>
        <v>20</v>
      </c>
      <c r="V10" s="41" t="s">
        <v>123</v>
      </c>
      <c r="W10" s="46">
        <f t="shared" ref="W10" si="1">SUM(U10)-27</f>
        <v>-7</v>
      </c>
    </row>
    <row r="11" spans="1:23" s="17" customFormat="1" ht="11.25" customHeight="1" x14ac:dyDescent="0.2">
      <c r="A11" s="57"/>
      <c r="B11" s="12">
        <v>8</v>
      </c>
      <c r="C11" s="13" t="s">
        <v>71</v>
      </c>
      <c r="D11" s="75">
        <v>1</v>
      </c>
      <c r="E11" s="15">
        <v>29.5</v>
      </c>
      <c r="F11" s="14">
        <v>1000</v>
      </c>
      <c r="G11" s="15">
        <v>22</v>
      </c>
      <c r="H11" s="51"/>
      <c r="I11" s="16" t="s">
        <v>64</v>
      </c>
      <c r="J11" s="75">
        <v>7</v>
      </c>
      <c r="K11" s="15">
        <v>36.5</v>
      </c>
      <c r="L11" s="14">
        <v>6940</v>
      </c>
      <c r="M11" s="15">
        <v>5</v>
      </c>
      <c r="N11" s="51"/>
      <c r="O11" s="16" t="s">
        <v>109</v>
      </c>
      <c r="P11" s="75">
        <v>1</v>
      </c>
      <c r="Q11" s="15">
        <v>36.4</v>
      </c>
      <c r="R11" s="14">
        <v>1210</v>
      </c>
      <c r="S11" s="15">
        <v>20</v>
      </c>
      <c r="T11" s="51"/>
      <c r="U11" s="46"/>
      <c r="V11" s="42"/>
      <c r="W11" s="46"/>
    </row>
    <row r="12" spans="1:23" s="17" customFormat="1" ht="11.25" customHeight="1" x14ac:dyDescent="0.2">
      <c r="A12" s="57"/>
      <c r="B12" s="12">
        <v>9</v>
      </c>
      <c r="C12" s="13" t="s">
        <v>80</v>
      </c>
      <c r="D12" s="75">
        <v>1</v>
      </c>
      <c r="E12" s="15">
        <v>29.1</v>
      </c>
      <c r="F12" s="14">
        <v>1000</v>
      </c>
      <c r="G12" s="15">
        <v>23</v>
      </c>
      <c r="H12" s="51"/>
      <c r="I12" s="16" t="s">
        <v>51</v>
      </c>
      <c r="J12" s="75">
        <v>3</v>
      </c>
      <c r="K12" s="15">
        <v>32.5</v>
      </c>
      <c r="L12" s="14">
        <v>3000</v>
      </c>
      <c r="M12" s="15">
        <v>15</v>
      </c>
      <c r="N12" s="51"/>
      <c r="O12" s="18" t="s">
        <v>90</v>
      </c>
      <c r="P12" s="75">
        <v>2</v>
      </c>
      <c r="Q12" s="15">
        <v>27.1</v>
      </c>
      <c r="R12" s="14">
        <v>1820</v>
      </c>
      <c r="S12" s="15">
        <v>18</v>
      </c>
      <c r="T12" s="51"/>
      <c r="U12" s="46"/>
      <c r="V12" s="32" t="s">
        <v>139</v>
      </c>
      <c r="W12" s="46"/>
    </row>
    <row r="13" spans="1:23" s="17" customFormat="1" ht="11.25" customHeight="1" x14ac:dyDescent="0.2">
      <c r="A13" s="60">
        <v>4</v>
      </c>
      <c r="B13" s="19">
        <v>10</v>
      </c>
      <c r="C13" s="20" t="s">
        <v>66</v>
      </c>
      <c r="D13" s="76">
        <v>0</v>
      </c>
      <c r="E13" s="22"/>
      <c r="F13" s="21">
        <v>0</v>
      </c>
      <c r="G13" s="22">
        <v>30</v>
      </c>
      <c r="H13" s="55">
        <f>SUM(D13:D15)</f>
        <v>3</v>
      </c>
      <c r="I13" s="23" t="s">
        <v>59</v>
      </c>
      <c r="J13" s="76">
        <v>4</v>
      </c>
      <c r="K13" s="22">
        <v>42</v>
      </c>
      <c r="L13" s="21">
        <v>4510</v>
      </c>
      <c r="M13" s="22">
        <v>8</v>
      </c>
      <c r="N13" s="55">
        <f>SUM(J13:J15)</f>
        <v>6</v>
      </c>
      <c r="O13" s="24" t="s">
        <v>85</v>
      </c>
      <c r="P13" s="76">
        <v>1</v>
      </c>
      <c r="Q13" s="22">
        <v>27.3</v>
      </c>
      <c r="R13" s="21">
        <v>940</v>
      </c>
      <c r="S13" s="22">
        <v>22</v>
      </c>
      <c r="T13" s="55">
        <f>SUM(P13:P15)</f>
        <v>2</v>
      </c>
      <c r="U13" s="56">
        <f>SUM(H13,N13,T13)</f>
        <v>11</v>
      </c>
      <c r="V13" s="43" t="s">
        <v>138</v>
      </c>
      <c r="W13" s="56">
        <f t="shared" ref="W13" si="2">SUM(U13)-27</f>
        <v>-16</v>
      </c>
    </row>
    <row r="14" spans="1:23" s="17" customFormat="1" ht="11.25" customHeight="1" x14ac:dyDescent="0.2">
      <c r="A14" s="60"/>
      <c r="B14" s="19">
        <v>11</v>
      </c>
      <c r="C14" s="20" t="s">
        <v>76</v>
      </c>
      <c r="D14" s="76">
        <v>1</v>
      </c>
      <c r="E14" s="22">
        <v>29</v>
      </c>
      <c r="F14" s="21">
        <v>970</v>
      </c>
      <c r="G14" s="22">
        <v>24</v>
      </c>
      <c r="H14" s="55"/>
      <c r="I14" s="24" t="s">
        <v>88</v>
      </c>
      <c r="J14" s="76">
        <v>1</v>
      </c>
      <c r="K14" s="22">
        <v>27.2</v>
      </c>
      <c r="L14" s="21">
        <v>940</v>
      </c>
      <c r="M14" s="22">
        <v>25</v>
      </c>
      <c r="N14" s="55"/>
      <c r="O14" s="24" t="s">
        <v>42</v>
      </c>
      <c r="P14" s="76">
        <v>0</v>
      </c>
      <c r="Q14" s="22"/>
      <c r="R14" s="21">
        <v>0</v>
      </c>
      <c r="S14" s="22">
        <v>30</v>
      </c>
      <c r="T14" s="55"/>
      <c r="U14" s="56"/>
      <c r="V14" s="44"/>
      <c r="W14" s="56"/>
    </row>
    <row r="15" spans="1:23" s="17" customFormat="1" ht="11.25" customHeight="1" x14ac:dyDescent="0.2">
      <c r="A15" s="60"/>
      <c r="B15" s="19">
        <v>12</v>
      </c>
      <c r="C15" s="20" t="s">
        <v>87</v>
      </c>
      <c r="D15" s="76">
        <v>2</v>
      </c>
      <c r="E15" s="22">
        <v>27.4</v>
      </c>
      <c r="F15" s="21">
        <v>1850</v>
      </c>
      <c r="G15" s="22">
        <v>19</v>
      </c>
      <c r="H15" s="55"/>
      <c r="I15" s="24" t="s">
        <v>57</v>
      </c>
      <c r="J15" s="76">
        <v>1</v>
      </c>
      <c r="K15" s="22">
        <v>26.1</v>
      </c>
      <c r="L15" s="21">
        <v>910</v>
      </c>
      <c r="M15" s="22">
        <v>26</v>
      </c>
      <c r="N15" s="55"/>
      <c r="O15" s="24" t="s">
        <v>30</v>
      </c>
      <c r="P15" s="76">
        <v>1</v>
      </c>
      <c r="Q15" s="22">
        <v>25.3</v>
      </c>
      <c r="R15" s="21">
        <v>880</v>
      </c>
      <c r="S15" s="22">
        <v>24</v>
      </c>
      <c r="T15" s="55"/>
      <c r="U15" s="56"/>
      <c r="V15" s="31" t="s">
        <v>124</v>
      </c>
      <c r="W15" s="56"/>
    </row>
    <row r="16" spans="1:23" s="17" customFormat="1" ht="11.25" customHeight="1" x14ac:dyDescent="0.2">
      <c r="A16" s="57">
        <v>5</v>
      </c>
      <c r="B16" s="12">
        <v>13</v>
      </c>
      <c r="C16" s="13" t="s">
        <v>104</v>
      </c>
      <c r="D16" s="75">
        <v>7</v>
      </c>
      <c r="E16" s="15">
        <v>40.700000000000003</v>
      </c>
      <c r="F16" s="14">
        <v>7540</v>
      </c>
      <c r="G16" s="15">
        <v>2</v>
      </c>
      <c r="H16" s="51">
        <f>SUM(D16:D18)</f>
        <v>9</v>
      </c>
      <c r="I16" s="16" t="s">
        <v>52</v>
      </c>
      <c r="J16" s="75">
        <v>3</v>
      </c>
      <c r="K16" s="15">
        <v>32</v>
      </c>
      <c r="L16" s="14">
        <v>2880</v>
      </c>
      <c r="M16" s="15">
        <v>16</v>
      </c>
      <c r="N16" s="51">
        <f>SUM(J16:J18)</f>
        <v>6</v>
      </c>
      <c r="O16" s="16" t="s">
        <v>97</v>
      </c>
      <c r="P16" s="75">
        <v>1</v>
      </c>
      <c r="Q16" s="15">
        <v>28.7</v>
      </c>
      <c r="R16" s="14">
        <v>970</v>
      </c>
      <c r="S16" s="15">
        <v>21</v>
      </c>
      <c r="T16" s="51">
        <f>SUM(P16:P18)</f>
        <v>4</v>
      </c>
      <c r="U16" s="46">
        <f>SUM(H16,N16,T16)</f>
        <v>19</v>
      </c>
      <c r="V16" s="41" t="s">
        <v>125</v>
      </c>
      <c r="W16" s="46">
        <f t="shared" ref="W16" si="3">SUM(U16)-27</f>
        <v>-8</v>
      </c>
    </row>
    <row r="17" spans="1:23" s="17" customFormat="1" ht="11.25" customHeight="1" x14ac:dyDescent="0.2">
      <c r="A17" s="57"/>
      <c r="B17" s="12">
        <v>14</v>
      </c>
      <c r="C17" s="13" t="s">
        <v>45</v>
      </c>
      <c r="D17" s="75"/>
      <c r="E17" s="15"/>
      <c r="F17" s="14"/>
      <c r="G17" s="15"/>
      <c r="H17" s="51"/>
      <c r="I17" s="16" t="s">
        <v>47</v>
      </c>
      <c r="J17" s="75">
        <v>2</v>
      </c>
      <c r="K17" s="15">
        <v>33.799999999999997</v>
      </c>
      <c r="L17" s="14">
        <v>2030</v>
      </c>
      <c r="M17" s="15">
        <v>18</v>
      </c>
      <c r="N17" s="51"/>
      <c r="O17" s="18" t="s">
        <v>41</v>
      </c>
      <c r="P17" s="75">
        <v>3</v>
      </c>
      <c r="Q17" s="15">
        <v>35.799999999999997</v>
      </c>
      <c r="R17" s="14">
        <v>3000</v>
      </c>
      <c r="S17" s="15">
        <v>9</v>
      </c>
      <c r="T17" s="51"/>
      <c r="U17" s="46"/>
      <c r="V17" s="42"/>
      <c r="W17" s="46"/>
    </row>
    <row r="18" spans="1:23" s="17" customFormat="1" ht="11.25" customHeight="1" x14ac:dyDescent="0.2">
      <c r="A18" s="57"/>
      <c r="B18" s="12">
        <v>15</v>
      </c>
      <c r="C18" s="13" t="s">
        <v>110</v>
      </c>
      <c r="D18" s="75">
        <v>2</v>
      </c>
      <c r="E18" s="15">
        <v>30.7</v>
      </c>
      <c r="F18" s="14">
        <v>1910</v>
      </c>
      <c r="G18" s="15">
        <v>18</v>
      </c>
      <c r="H18" s="51"/>
      <c r="I18" s="18" t="s">
        <v>137</v>
      </c>
      <c r="J18" s="75">
        <v>1</v>
      </c>
      <c r="K18" s="15">
        <v>29.6</v>
      </c>
      <c r="L18" s="14">
        <v>1000</v>
      </c>
      <c r="M18" s="15">
        <v>23</v>
      </c>
      <c r="N18" s="51"/>
      <c r="O18" s="16" t="s">
        <v>101</v>
      </c>
      <c r="P18" s="75">
        <v>0</v>
      </c>
      <c r="Q18" s="15"/>
      <c r="R18" s="14">
        <v>0</v>
      </c>
      <c r="S18" s="15">
        <v>30</v>
      </c>
      <c r="T18" s="51"/>
      <c r="U18" s="46"/>
      <c r="V18" s="33" t="s">
        <v>136</v>
      </c>
      <c r="W18" s="46"/>
    </row>
    <row r="19" spans="1:23" s="17" customFormat="1" ht="11.25" customHeight="1" x14ac:dyDescent="0.2">
      <c r="A19" s="60">
        <v>6</v>
      </c>
      <c r="B19" s="19">
        <v>16</v>
      </c>
      <c r="C19" s="20" t="s">
        <v>102</v>
      </c>
      <c r="D19" s="76">
        <v>6</v>
      </c>
      <c r="E19" s="22">
        <v>29.5</v>
      </c>
      <c r="F19" s="21">
        <v>5730</v>
      </c>
      <c r="G19" s="22">
        <v>9</v>
      </c>
      <c r="H19" s="55">
        <f>SUM(D19:D21)</f>
        <v>9</v>
      </c>
      <c r="I19" s="24" t="s">
        <v>108</v>
      </c>
      <c r="J19" s="76">
        <v>2</v>
      </c>
      <c r="K19" s="22">
        <v>28.3</v>
      </c>
      <c r="L19" s="21">
        <v>1850</v>
      </c>
      <c r="M19" s="22">
        <v>21</v>
      </c>
      <c r="N19" s="55">
        <f>SUM(J19:J21)</f>
        <v>6</v>
      </c>
      <c r="O19" s="24" t="s">
        <v>44</v>
      </c>
      <c r="P19" s="76">
        <v>0</v>
      </c>
      <c r="Q19" s="22"/>
      <c r="R19" s="21">
        <v>0</v>
      </c>
      <c r="S19" s="22">
        <v>30</v>
      </c>
      <c r="T19" s="55">
        <f>SUM(P19:P21)</f>
        <v>3</v>
      </c>
      <c r="U19" s="56">
        <f>SUM(H19,N19,T19)</f>
        <v>18</v>
      </c>
      <c r="V19" s="43" t="s">
        <v>126</v>
      </c>
      <c r="W19" s="56">
        <f t="shared" ref="W19" si="4">SUM(U19)-27</f>
        <v>-9</v>
      </c>
    </row>
    <row r="20" spans="1:23" s="17" customFormat="1" ht="11.25" customHeight="1" x14ac:dyDescent="0.2">
      <c r="A20" s="60"/>
      <c r="B20" s="19">
        <v>17</v>
      </c>
      <c r="C20" s="20" t="s">
        <v>114</v>
      </c>
      <c r="D20" s="76">
        <v>2</v>
      </c>
      <c r="E20" s="22">
        <v>26.3</v>
      </c>
      <c r="F20" s="21">
        <v>1790</v>
      </c>
      <c r="G20" s="22">
        <v>20</v>
      </c>
      <c r="H20" s="55"/>
      <c r="I20" s="24" t="s">
        <v>98</v>
      </c>
      <c r="J20" s="76">
        <v>2</v>
      </c>
      <c r="K20" s="22">
        <v>26.5</v>
      </c>
      <c r="L20" s="21">
        <v>1790</v>
      </c>
      <c r="M20" s="22">
        <v>22</v>
      </c>
      <c r="N20" s="55"/>
      <c r="O20" s="24" t="s">
        <v>96</v>
      </c>
      <c r="P20" s="76">
        <v>2</v>
      </c>
      <c r="Q20" s="22">
        <v>29</v>
      </c>
      <c r="R20" s="21">
        <v>1850</v>
      </c>
      <c r="S20" s="22">
        <v>16</v>
      </c>
      <c r="T20" s="55"/>
      <c r="U20" s="56"/>
      <c r="V20" s="44"/>
      <c r="W20" s="56"/>
    </row>
    <row r="21" spans="1:23" s="17" customFormat="1" ht="11.25" customHeight="1" x14ac:dyDescent="0.2">
      <c r="A21" s="60"/>
      <c r="B21" s="19">
        <v>18</v>
      </c>
      <c r="C21" s="20" t="s">
        <v>29</v>
      </c>
      <c r="D21" s="76">
        <v>1</v>
      </c>
      <c r="E21" s="22">
        <v>27.4</v>
      </c>
      <c r="F21" s="21">
        <v>940</v>
      </c>
      <c r="G21" s="22">
        <v>26</v>
      </c>
      <c r="H21" s="55"/>
      <c r="I21" s="24" t="s">
        <v>37</v>
      </c>
      <c r="J21" s="76">
        <v>2</v>
      </c>
      <c r="K21" s="22">
        <v>29.5</v>
      </c>
      <c r="L21" s="21">
        <v>1970</v>
      </c>
      <c r="M21" s="22">
        <v>19.5</v>
      </c>
      <c r="N21" s="55"/>
      <c r="O21" s="24" t="s">
        <v>46</v>
      </c>
      <c r="P21" s="76">
        <v>1</v>
      </c>
      <c r="Q21" s="22">
        <v>26.6</v>
      </c>
      <c r="R21" s="21">
        <v>910</v>
      </c>
      <c r="S21" s="22">
        <v>23</v>
      </c>
      <c r="T21" s="55"/>
      <c r="U21" s="56"/>
      <c r="V21" s="34" t="s">
        <v>127</v>
      </c>
      <c r="W21" s="56"/>
    </row>
    <row r="22" spans="1:23" s="17" customFormat="1" ht="11.25" customHeight="1" x14ac:dyDescent="0.2">
      <c r="A22" s="57">
        <v>7</v>
      </c>
      <c r="B22" s="12">
        <v>19</v>
      </c>
      <c r="C22" s="13" t="s">
        <v>89</v>
      </c>
      <c r="D22" s="75">
        <v>6</v>
      </c>
      <c r="E22" s="15">
        <v>40</v>
      </c>
      <c r="F22" s="14">
        <v>6090</v>
      </c>
      <c r="G22" s="15">
        <v>6</v>
      </c>
      <c r="H22" s="51">
        <f>SUM(D22:D24)</f>
        <v>19</v>
      </c>
      <c r="I22" s="16" t="s">
        <v>95</v>
      </c>
      <c r="J22" s="75">
        <v>4</v>
      </c>
      <c r="K22" s="15">
        <v>32.6</v>
      </c>
      <c r="L22" s="14">
        <v>3970</v>
      </c>
      <c r="M22" s="15">
        <v>10</v>
      </c>
      <c r="N22" s="51">
        <f>SUM(J22:J24)</f>
        <v>18</v>
      </c>
      <c r="O22" s="16" t="s">
        <v>54</v>
      </c>
      <c r="P22" s="75">
        <v>5</v>
      </c>
      <c r="Q22" s="15">
        <v>33.200000000000003</v>
      </c>
      <c r="R22" s="14">
        <v>4970</v>
      </c>
      <c r="S22" s="15">
        <v>5</v>
      </c>
      <c r="T22" s="51">
        <f>SUM(P22:P24)</f>
        <v>9</v>
      </c>
      <c r="U22" s="46">
        <f>SUM(H22,N22,T22)</f>
        <v>46</v>
      </c>
      <c r="V22" s="41" t="s">
        <v>129</v>
      </c>
      <c r="W22" s="46">
        <f t="shared" ref="W22" si="5">SUM(U22)-27</f>
        <v>19</v>
      </c>
    </row>
    <row r="23" spans="1:23" s="17" customFormat="1" ht="11.25" customHeight="1" x14ac:dyDescent="0.2">
      <c r="A23" s="57"/>
      <c r="B23" s="12">
        <v>20</v>
      </c>
      <c r="C23" s="13" t="s">
        <v>83</v>
      </c>
      <c r="D23" s="75">
        <v>7</v>
      </c>
      <c r="E23" s="15">
        <v>40.4</v>
      </c>
      <c r="F23" s="14">
        <v>6970</v>
      </c>
      <c r="G23" s="15">
        <v>3</v>
      </c>
      <c r="H23" s="51"/>
      <c r="I23" s="16" t="s">
        <v>38</v>
      </c>
      <c r="J23" s="75">
        <v>7</v>
      </c>
      <c r="K23" s="15">
        <v>47.5</v>
      </c>
      <c r="L23" s="14">
        <v>8110</v>
      </c>
      <c r="M23" s="15">
        <v>2</v>
      </c>
      <c r="N23" s="51"/>
      <c r="O23" s="16" t="s">
        <v>34</v>
      </c>
      <c r="P23" s="75">
        <v>2</v>
      </c>
      <c r="Q23" s="15">
        <v>30.5</v>
      </c>
      <c r="R23" s="14">
        <v>1880</v>
      </c>
      <c r="S23" s="15">
        <v>15</v>
      </c>
      <c r="T23" s="51"/>
      <c r="U23" s="46"/>
      <c r="V23" s="42"/>
      <c r="W23" s="46"/>
    </row>
    <row r="24" spans="1:23" s="17" customFormat="1" ht="11.25" customHeight="1" x14ac:dyDescent="0.2">
      <c r="A24" s="57"/>
      <c r="B24" s="12">
        <v>21</v>
      </c>
      <c r="C24" s="13" t="s">
        <v>58</v>
      </c>
      <c r="D24" s="75">
        <v>6</v>
      </c>
      <c r="E24" s="15">
        <v>33</v>
      </c>
      <c r="F24" s="14">
        <v>5850</v>
      </c>
      <c r="G24" s="15">
        <v>8</v>
      </c>
      <c r="H24" s="51"/>
      <c r="I24" s="18" t="s">
        <v>92</v>
      </c>
      <c r="J24" s="75">
        <v>7</v>
      </c>
      <c r="K24" s="15">
        <v>37.200000000000003</v>
      </c>
      <c r="L24" s="14">
        <v>6790</v>
      </c>
      <c r="M24" s="15">
        <v>6</v>
      </c>
      <c r="N24" s="51"/>
      <c r="O24" s="16" t="s">
        <v>27</v>
      </c>
      <c r="P24" s="75">
        <v>2</v>
      </c>
      <c r="Q24" s="15">
        <v>30.4</v>
      </c>
      <c r="R24" s="14">
        <v>1940</v>
      </c>
      <c r="S24" s="15">
        <v>12</v>
      </c>
      <c r="T24" s="51"/>
      <c r="U24" s="46"/>
      <c r="V24" s="30" t="s">
        <v>128</v>
      </c>
      <c r="W24" s="46"/>
    </row>
    <row r="25" spans="1:23" s="17" customFormat="1" ht="11.25" customHeight="1" x14ac:dyDescent="0.2">
      <c r="A25" s="60">
        <v>8</v>
      </c>
      <c r="B25" s="19">
        <v>22</v>
      </c>
      <c r="C25" s="20" t="s">
        <v>113</v>
      </c>
      <c r="D25" s="76">
        <v>1</v>
      </c>
      <c r="E25" s="22">
        <v>37.4</v>
      </c>
      <c r="F25" s="21">
        <v>1240</v>
      </c>
      <c r="G25" s="22">
        <v>21</v>
      </c>
      <c r="H25" s="55">
        <f>SUM(D25:D27)</f>
        <v>7</v>
      </c>
      <c r="I25" s="24" t="s">
        <v>32</v>
      </c>
      <c r="J25" s="76">
        <v>3</v>
      </c>
      <c r="K25" s="22">
        <v>42.5</v>
      </c>
      <c r="L25" s="21">
        <v>3300</v>
      </c>
      <c r="M25" s="22">
        <v>13</v>
      </c>
      <c r="N25" s="55">
        <f>SUM(J25:J27)</f>
        <v>6</v>
      </c>
      <c r="O25" s="24" t="s">
        <v>40</v>
      </c>
      <c r="P25" s="76">
        <v>6</v>
      </c>
      <c r="Q25" s="22">
        <v>35.299999999999997</v>
      </c>
      <c r="R25" s="21">
        <v>6030</v>
      </c>
      <c r="S25" s="22">
        <v>2</v>
      </c>
      <c r="T25" s="55">
        <f>SUM(P25:P27)</f>
        <v>11</v>
      </c>
      <c r="U25" s="56">
        <f>SUM(H25,N25,T25)</f>
        <v>24</v>
      </c>
      <c r="V25" s="43" t="s">
        <v>130</v>
      </c>
      <c r="W25" s="56">
        <f t="shared" ref="W25" si="6">SUM(U25)-27</f>
        <v>-3</v>
      </c>
    </row>
    <row r="26" spans="1:23" s="17" customFormat="1" ht="11.25" customHeight="1" x14ac:dyDescent="0.2">
      <c r="A26" s="60"/>
      <c r="B26" s="19">
        <v>23</v>
      </c>
      <c r="C26" s="20" t="s">
        <v>86</v>
      </c>
      <c r="D26" s="76">
        <v>4</v>
      </c>
      <c r="E26" s="22">
        <v>31.7</v>
      </c>
      <c r="F26" s="21">
        <v>3970</v>
      </c>
      <c r="G26" s="22">
        <v>12</v>
      </c>
      <c r="H26" s="55"/>
      <c r="I26" s="24" t="s">
        <v>62</v>
      </c>
      <c r="J26" s="76">
        <v>3</v>
      </c>
      <c r="K26" s="22">
        <v>34.1</v>
      </c>
      <c r="L26" s="21">
        <v>3240</v>
      </c>
      <c r="M26" s="22">
        <v>14</v>
      </c>
      <c r="N26" s="55"/>
      <c r="O26" s="24" t="s">
        <v>99</v>
      </c>
      <c r="P26" s="76">
        <v>0</v>
      </c>
      <c r="Q26" s="22"/>
      <c r="R26" s="21">
        <v>0</v>
      </c>
      <c r="S26" s="22">
        <v>30</v>
      </c>
      <c r="T26" s="55"/>
      <c r="U26" s="56"/>
      <c r="V26" s="44"/>
      <c r="W26" s="56"/>
    </row>
    <row r="27" spans="1:23" s="17" customFormat="1" ht="11.25" customHeight="1" x14ac:dyDescent="0.2">
      <c r="A27" s="60"/>
      <c r="B27" s="19">
        <v>24</v>
      </c>
      <c r="C27" s="20" t="s">
        <v>84</v>
      </c>
      <c r="D27" s="76">
        <v>2</v>
      </c>
      <c r="E27" s="22">
        <v>35.5</v>
      </c>
      <c r="F27" s="21">
        <v>2090</v>
      </c>
      <c r="G27" s="22">
        <v>16</v>
      </c>
      <c r="H27" s="55"/>
      <c r="I27" s="24" t="s">
        <v>56</v>
      </c>
      <c r="J27" s="76">
        <v>0</v>
      </c>
      <c r="K27" s="22"/>
      <c r="L27" s="21">
        <v>0</v>
      </c>
      <c r="M27" s="22">
        <v>30</v>
      </c>
      <c r="N27" s="55"/>
      <c r="O27" s="24" t="s">
        <v>39</v>
      </c>
      <c r="P27" s="76">
        <v>5</v>
      </c>
      <c r="Q27" s="22">
        <v>37.6</v>
      </c>
      <c r="R27" s="21">
        <v>5090</v>
      </c>
      <c r="S27" s="22">
        <v>4</v>
      </c>
      <c r="T27" s="55"/>
      <c r="U27" s="56"/>
      <c r="V27" s="34" t="s">
        <v>131</v>
      </c>
      <c r="W27" s="56"/>
    </row>
    <row r="28" spans="1:23" s="17" customFormat="1" ht="11.25" customHeight="1" x14ac:dyDescent="0.2">
      <c r="A28" s="57">
        <v>9</v>
      </c>
      <c r="B28" s="12">
        <v>25</v>
      </c>
      <c r="C28" s="13" t="s">
        <v>79</v>
      </c>
      <c r="D28" s="75">
        <v>2</v>
      </c>
      <c r="E28" s="15">
        <v>30.5</v>
      </c>
      <c r="F28" s="14">
        <v>1940</v>
      </c>
      <c r="G28" s="15">
        <v>17</v>
      </c>
      <c r="H28" s="51">
        <f>SUM(D28:D30)</f>
        <v>13</v>
      </c>
      <c r="I28" s="16" t="s">
        <v>94</v>
      </c>
      <c r="J28" s="75">
        <v>8</v>
      </c>
      <c r="K28" s="15">
        <v>36</v>
      </c>
      <c r="L28" s="14">
        <v>8420</v>
      </c>
      <c r="M28" s="15">
        <v>1</v>
      </c>
      <c r="N28" s="51">
        <f>SUM(J28:J30)</f>
        <v>13</v>
      </c>
      <c r="O28" s="16" t="s">
        <v>63</v>
      </c>
      <c r="P28" s="75">
        <v>3</v>
      </c>
      <c r="Q28" s="15">
        <v>37.5</v>
      </c>
      <c r="R28" s="14">
        <v>3210</v>
      </c>
      <c r="S28" s="15">
        <v>7</v>
      </c>
      <c r="T28" s="51">
        <f>SUM(P28:P30)</f>
        <v>7</v>
      </c>
      <c r="U28" s="46">
        <f>SUM(H28,N28,T28)</f>
        <v>33</v>
      </c>
      <c r="V28" s="41" t="s">
        <v>132</v>
      </c>
      <c r="W28" s="46">
        <f t="shared" ref="W28" si="7">SUM(U28)-27</f>
        <v>6</v>
      </c>
    </row>
    <row r="29" spans="1:23" s="17" customFormat="1" ht="11.25" customHeight="1" x14ac:dyDescent="0.2">
      <c r="A29" s="57"/>
      <c r="B29" s="12">
        <v>26</v>
      </c>
      <c r="C29" s="13" t="s">
        <v>91</v>
      </c>
      <c r="D29" s="75">
        <v>8</v>
      </c>
      <c r="E29" s="15">
        <v>37.299999999999997</v>
      </c>
      <c r="F29" s="14">
        <v>8270</v>
      </c>
      <c r="G29" s="15">
        <v>1</v>
      </c>
      <c r="H29" s="51"/>
      <c r="I29" s="16" t="s">
        <v>115</v>
      </c>
      <c r="J29" s="75">
        <v>1</v>
      </c>
      <c r="K29" s="15">
        <v>28.8</v>
      </c>
      <c r="L29" s="14">
        <v>970</v>
      </c>
      <c r="M29" s="15">
        <v>24</v>
      </c>
      <c r="N29" s="51"/>
      <c r="O29" s="16" t="s">
        <v>36</v>
      </c>
      <c r="P29" s="75">
        <v>2</v>
      </c>
      <c r="Q29" s="15">
        <v>28.4</v>
      </c>
      <c r="R29" s="14">
        <v>1910</v>
      </c>
      <c r="S29" s="15">
        <v>14</v>
      </c>
      <c r="T29" s="51"/>
      <c r="U29" s="46"/>
      <c r="V29" s="42"/>
      <c r="W29" s="46"/>
    </row>
    <row r="30" spans="1:23" s="17" customFormat="1" ht="11.25" customHeight="1" x14ac:dyDescent="0.2">
      <c r="A30" s="57"/>
      <c r="B30" s="12">
        <v>27</v>
      </c>
      <c r="C30" s="13" t="s">
        <v>100</v>
      </c>
      <c r="D30" s="75">
        <v>3</v>
      </c>
      <c r="E30" s="15">
        <v>30.1</v>
      </c>
      <c r="F30" s="14">
        <v>2790</v>
      </c>
      <c r="G30" s="15">
        <v>14</v>
      </c>
      <c r="H30" s="51"/>
      <c r="I30" s="18" t="s">
        <v>105</v>
      </c>
      <c r="J30" s="75">
        <v>4</v>
      </c>
      <c r="K30" s="15">
        <v>27.3</v>
      </c>
      <c r="L30" s="14">
        <v>3640</v>
      </c>
      <c r="M30" s="15">
        <v>12</v>
      </c>
      <c r="N30" s="51"/>
      <c r="O30" s="16" t="s">
        <v>72</v>
      </c>
      <c r="P30" s="75">
        <v>2</v>
      </c>
      <c r="Q30" s="15">
        <v>27.9</v>
      </c>
      <c r="R30" s="14">
        <v>1850</v>
      </c>
      <c r="S30" s="15">
        <v>17</v>
      </c>
      <c r="T30" s="51"/>
      <c r="U30" s="46"/>
      <c r="V30" s="30" t="s">
        <v>133</v>
      </c>
      <c r="W30" s="46"/>
    </row>
    <row r="31" spans="1:23" s="17" customFormat="1" ht="11.25" customHeight="1" x14ac:dyDescent="0.2">
      <c r="A31" s="60">
        <v>10</v>
      </c>
      <c r="B31" s="19">
        <v>28</v>
      </c>
      <c r="C31" s="20" t="s">
        <v>69</v>
      </c>
      <c r="D31" s="76">
        <v>0</v>
      </c>
      <c r="E31" s="22"/>
      <c r="F31" s="21">
        <v>0</v>
      </c>
      <c r="G31" s="22">
        <v>30</v>
      </c>
      <c r="H31" s="55">
        <f>SUM(D31:D33)</f>
        <v>13</v>
      </c>
      <c r="I31" s="24" t="s">
        <v>61</v>
      </c>
      <c r="J31" s="76">
        <v>2</v>
      </c>
      <c r="K31" s="22">
        <v>34.1</v>
      </c>
      <c r="L31" s="21">
        <v>2030</v>
      </c>
      <c r="M31" s="22">
        <v>17</v>
      </c>
      <c r="N31" s="55">
        <f>SUM(J31:J33)</f>
        <v>11</v>
      </c>
      <c r="O31" s="24" t="s">
        <v>78</v>
      </c>
      <c r="P31" s="76">
        <v>0</v>
      </c>
      <c r="Q31" s="22"/>
      <c r="R31" s="21">
        <v>0</v>
      </c>
      <c r="S31" s="22">
        <v>30</v>
      </c>
      <c r="T31" s="55">
        <f>SUM(P31:P33)</f>
        <v>7</v>
      </c>
      <c r="U31" s="56">
        <f>SUM(H31,N31,T31)</f>
        <v>31</v>
      </c>
      <c r="V31" s="43" t="s">
        <v>134</v>
      </c>
      <c r="W31" s="56">
        <f t="shared" ref="W31" si="8">SUM(U31)-27</f>
        <v>4</v>
      </c>
    </row>
    <row r="32" spans="1:23" s="17" customFormat="1" ht="11.25" customHeight="1" x14ac:dyDescent="0.2">
      <c r="A32" s="60"/>
      <c r="B32" s="19">
        <v>29</v>
      </c>
      <c r="C32" s="20" t="s">
        <v>68</v>
      </c>
      <c r="D32" s="76">
        <v>6</v>
      </c>
      <c r="E32" s="22">
        <v>36</v>
      </c>
      <c r="F32" s="21">
        <v>6000</v>
      </c>
      <c r="G32" s="22">
        <v>7</v>
      </c>
      <c r="H32" s="55"/>
      <c r="I32" s="24" t="s">
        <v>82</v>
      </c>
      <c r="J32" s="76">
        <v>2</v>
      </c>
      <c r="K32" s="22">
        <v>29.5</v>
      </c>
      <c r="L32" s="21">
        <v>1970</v>
      </c>
      <c r="M32" s="22">
        <v>19.5</v>
      </c>
      <c r="N32" s="55"/>
      <c r="O32" s="24" t="s">
        <v>33</v>
      </c>
      <c r="P32" s="76">
        <v>4</v>
      </c>
      <c r="Q32" s="22">
        <v>34</v>
      </c>
      <c r="R32" s="21">
        <v>3940</v>
      </c>
      <c r="S32" s="22">
        <v>6</v>
      </c>
      <c r="T32" s="55"/>
      <c r="U32" s="56"/>
      <c r="V32" s="44"/>
      <c r="W32" s="56"/>
    </row>
    <row r="33" spans="1:23" s="17" customFormat="1" ht="11.25" customHeight="1" x14ac:dyDescent="0.2">
      <c r="A33" s="60"/>
      <c r="B33" s="19">
        <v>30</v>
      </c>
      <c r="C33" s="20" t="s">
        <v>107</v>
      </c>
      <c r="D33" s="76">
        <v>7</v>
      </c>
      <c r="E33" s="22">
        <v>32.9</v>
      </c>
      <c r="F33" s="21">
        <v>6820</v>
      </c>
      <c r="G33" s="22">
        <v>4</v>
      </c>
      <c r="H33" s="55"/>
      <c r="I33" s="24" t="s">
        <v>53</v>
      </c>
      <c r="J33" s="76">
        <v>7</v>
      </c>
      <c r="K33" s="22">
        <v>33.1</v>
      </c>
      <c r="L33" s="21">
        <v>7000</v>
      </c>
      <c r="M33" s="22">
        <v>4</v>
      </c>
      <c r="N33" s="55"/>
      <c r="O33" s="24" t="s">
        <v>28</v>
      </c>
      <c r="P33" s="76">
        <v>3</v>
      </c>
      <c r="Q33" s="22">
        <v>31</v>
      </c>
      <c r="R33" s="21">
        <v>2850</v>
      </c>
      <c r="S33" s="22">
        <v>11</v>
      </c>
      <c r="T33" s="55"/>
      <c r="U33" s="56"/>
      <c r="V33" s="35" t="s">
        <v>135</v>
      </c>
      <c r="W33" s="56"/>
    </row>
    <row r="34" spans="1:23" s="26" customFormat="1" ht="11.25" x14ac:dyDescent="0.2">
      <c r="A34" s="61">
        <v>14</v>
      </c>
      <c r="B34" s="62"/>
      <c r="C34" s="71" t="s">
        <v>11</v>
      </c>
      <c r="D34" s="71"/>
      <c r="E34" s="71"/>
      <c r="F34" s="71"/>
      <c r="G34" s="71"/>
      <c r="H34" s="71"/>
      <c r="I34" s="71" t="s">
        <v>14</v>
      </c>
      <c r="J34" s="71"/>
      <c r="K34" s="71"/>
      <c r="L34" s="71"/>
      <c r="M34" s="71"/>
      <c r="N34" s="71"/>
      <c r="O34" s="71" t="s">
        <v>13</v>
      </c>
      <c r="P34" s="71"/>
      <c r="Q34" s="71"/>
      <c r="R34" s="71"/>
      <c r="S34" s="71"/>
      <c r="T34" s="71"/>
      <c r="U34" s="72">
        <f>SUM(C36,I36,O36)</f>
        <v>265</v>
      </c>
      <c r="V34" s="39" t="s">
        <v>20</v>
      </c>
      <c r="W34" s="25" t="s">
        <v>21</v>
      </c>
    </row>
    <row r="35" spans="1:23" s="26" customFormat="1" ht="11.25" x14ac:dyDescent="0.2">
      <c r="A35" s="65" t="s">
        <v>24</v>
      </c>
      <c r="B35" s="66"/>
      <c r="C35" s="71" t="s">
        <v>12</v>
      </c>
      <c r="D35" s="71"/>
      <c r="E35" s="71"/>
      <c r="F35" s="71"/>
      <c r="G35" s="71"/>
      <c r="H35" s="71"/>
      <c r="I35" s="71" t="s">
        <v>12</v>
      </c>
      <c r="J35" s="71"/>
      <c r="K35" s="71"/>
      <c r="L35" s="71"/>
      <c r="M35" s="71"/>
      <c r="N35" s="71"/>
      <c r="O35" s="71" t="s">
        <v>12</v>
      </c>
      <c r="P35" s="71"/>
      <c r="Q35" s="71"/>
      <c r="R35" s="71"/>
      <c r="S35" s="71"/>
      <c r="T35" s="71"/>
      <c r="U35" s="73"/>
      <c r="V35" s="40"/>
      <c r="W35" s="27" t="s">
        <v>22</v>
      </c>
    </row>
    <row r="36" spans="1:23" s="26" customFormat="1" ht="11.25" x14ac:dyDescent="0.2">
      <c r="A36" s="65" t="s">
        <v>25</v>
      </c>
      <c r="B36" s="66"/>
      <c r="C36" s="67">
        <f>SUM(H4:H33)</f>
        <v>97</v>
      </c>
      <c r="D36" s="67"/>
      <c r="E36" s="67"/>
      <c r="F36" s="67"/>
      <c r="G36" s="67"/>
      <c r="H36" s="67"/>
      <c r="I36" s="67">
        <f>SUM(N4:N33)</f>
        <v>98</v>
      </c>
      <c r="J36" s="67"/>
      <c r="K36" s="67"/>
      <c r="L36" s="67"/>
      <c r="M36" s="67"/>
      <c r="N36" s="67"/>
      <c r="O36" s="67">
        <f>SUM(T4:T33)</f>
        <v>70</v>
      </c>
      <c r="P36" s="67"/>
      <c r="Q36" s="67"/>
      <c r="R36" s="67"/>
      <c r="S36" s="67"/>
      <c r="T36" s="67"/>
      <c r="U36" s="74"/>
      <c r="V36" s="27" t="s">
        <v>15</v>
      </c>
      <c r="W36" s="28" t="s">
        <v>23</v>
      </c>
    </row>
    <row r="37" spans="1:23" s="17" customFormat="1" ht="11.25" x14ac:dyDescent="0.2">
      <c r="A37" s="63">
        <v>2023</v>
      </c>
      <c r="B37" s="64"/>
      <c r="C37" s="68" t="s">
        <v>7</v>
      </c>
      <c r="D37" s="69"/>
      <c r="E37" s="69"/>
      <c r="F37" s="69"/>
      <c r="G37" s="70"/>
      <c r="H37" s="7">
        <f>SUM(H4:H33)/10</f>
        <v>9.6999999999999993</v>
      </c>
      <c r="I37" s="68" t="s">
        <v>7</v>
      </c>
      <c r="J37" s="69"/>
      <c r="K37" s="69"/>
      <c r="L37" s="69"/>
      <c r="M37" s="70"/>
      <c r="N37" s="7">
        <f>SUM(N4:N33)/10</f>
        <v>9.8000000000000007</v>
      </c>
      <c r="O37" s="68" t="s">
        <v>7</v>
      </c>
      <c r="P37" s="69"/>
      <c r="Q37" s="69"/>
      <c r="R37" s="69"/>
      <c r="S37" s="70"/>
      <c r="T37" s="7">
        <f>SUM(T4:T33)/10</f>
        <v>7</v>
      </c>
      <c r="U37" s="7">
        <f>SUM(U4:U33)/10</f>
        <v>26.5</v>
      </c>
      <c r="V37" s="28" t="s">
        <v>16</v>
      </c>
      <c r="W37" s="29">
        <f>SUM(W4:W33)</f>
        <v>-5</v>
      </c>
    </row>
    <row r="38" spans="1:23" ht="11.25" x14ac:dyDescent="0.2">
      <c r="C38" s="38" t="s">
        <v>140</v>
      </c>
      <c r="D38" s="38"/>
      <c r="E38" s="38"/>
      <c r="F38" s="38"/>
      <c r="G38" s="38"/>
      <c r="H38" s="36">
        <f>SUM(C36)/29</f>
        <v>3.3448275862068964</v>
      </c>
      <c r="N38" s="36">
        <f>SUM(I36)/30</f>
        <v>3.2666666666666666</v>
      </c>
      <c r="T38" s="36">
        <f>SUM(O36)/30</f>
        <v>2.3333333333333335</v>
      </c>
      <c r="U38" s="37">
        <f>SUM(U34)/89</f>
        <v>2.9775280898876404</v>
      </c>
    </row>
  </sheetData>
  <mergeCells count="96">
    <mergeCell ref="W31:W33"/>
    <mergeCell ref="A31:A33"/>
    <mergeCell ref="H31:H33"/>
    <mergeCell ref="N31:N33"/>
    <mergeCell ref="T31:T33"/>
    <mergeCell ref="U31:U33"/>
    <mergeCell ref="W25:W27"/>
    <mergeCell ref="A28:A30"/>
    <mergeCell ref="H28:H30"/>
    <mergeCell ref="N28:N30"/>
    <mergeCell ref="T28:T30"/>
    <mergeCell ref="U28:U30"/>
    <mergeCell ref="V28:V29"/>
    <mergeCell ref="W28:W30"/>
    <mergeCell ref="V25:V26"/>
    <mergeCell ref="A25:A27"/>
    <mergeCell ref="H25:H27"/>
    <mergeCell ref="N25:N27"/>
    <mergeCell ref="T25:T27"/>
    <mergeCell ref="U25:U27"/>
    <mergeCell ref="A34:B34"/>
    <mergeCell ref="A37:B37"/>
    <mergeCell ref="A35:B35"/>
    <mergeCell ref="A36:B36"/>
    <mergeCell ref="I36:N36"/>
    <mergeCell ref="I37:M37"/>
    <mergeCell ref="I34:N34"/>
    <mergeCell ref="I35:N35"/>
    <mergeCell ref="C34:H34"/>
    <mergeCell ref="C36:H36"/>
    <mergeCell ref="C37:G37"/>
    <mergeCell ref="C35:H35"/>
    <mergeCell ref="A19:A21"/>
    <mergeCell ref="H19:H21"/>
    <mergeCell ref="A16:A18"/>
    <mergeCell ref="A13:A15"/>
    <mergeCell ref="H13:H15"/>
    <mergeCell ref="H16:H18"/>
    <mergeCell ref="A22:A24"/>
    <mergeCell ref="H22:H24"/>
    <mergeCell ref="T7:T9"/>
    <mergeCell ref="N10:N12"/>
    <mergeCell ref="T10:T12"/>
    <mergeCell ref="N19:N21"/>
    <mergeCell ref="N16:N18"/>
    <mergeCell ref="N13:N15"/>
    <mergeCell ref="T19:T21"/>
    <mergeCell ref="N22:N24"/>
    <mergeCell ref="T22:T24"/>
    <mergeCell ref="A7:A9"/>
    <mergeCell ref="H7:H9"/>
    <mergeCell ref="N7:N9"/>
    <mergeCell ref="A10:A12"/>
    <mergeCell ref="H10:H12"/>
    <mergeCell ref="W22:W24"/>
    <mergeCell ref="U4:U6"/>
    <mergeCell ref="T13:T15"/>
    <mergeCell ref="U7:U9"/>
    <mergeCell ref="U13:U15"/>
    <mergeCell ref="U19:U21"/>
    <mergeCell ref="T16:T18"/>
    <mergeCell ref="V16:V17"/>
    <mergeCell ref="V7:V8"/>
    <mergeCell ref="W7:W9"/>
    <mergeCell ref="W10:W12"/>
    <mergeCell ref="W13:W15"/>
    <mergeCell ref="W16:W18"/>
    <mergeCell ref="W19:W21"/>
    <mergeCell ref="V13:V14"/>
    <mergeCell ref="U10:U12"/>
    <mergeCell ref="A1:W1"/>
    <mergeCell ref="W4:W6"/>
    <mergeCell ref="C2:H2"/>
    <mergeCell ref="A2:A3"/>
    <mergeCell ref="N4:N6"/>
    <mergeCell ref="T4:T6"/>
    <mergeCell ref="V2:V3"/>
    <mergeCell ref="B2:B3"/>
    <mergeCell ref="O2:T2"/>
    <mergeCell ref="A4:A6"/>
    <mergeCell ref="H4:H6"/>
    <mergeCell ref="V4:V5"/>
    <mergeCell ref="I2:N2"/>
    <mergeCell ref="C38:G38"/>
    <mergeCell ref="V34:V35"/>
    <mergeCell ref="V22:V23"/>
    <mergeCell ref="V10:V11"/>
    <mergeCell ref="V19:V20"/>
    <mergeCell ref="V31:V32"/>
    <mergeCell ref="U34:U36"/>
    <mergeCell ref="U22:U24"/>
    <mergeCell ref="O34:T34"/>
    <mergeCell ref="O35:T35"/>
    <mergeCell ref="U16:U18"/>
    <mergeCell ref="O37:S37"/>
    <mergeCell ref="O36:T36"/>
  </mergeCells>
  <phoneticPr fontId="0" type="noConversion"/>
  <pageMargins left="0.39370078740157483" right="0.11811023622047245" top="0.55118110236220474" bottom="0.11811023622047245" header="0.11811023622047245" footer="0.1574803149606299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2016-05-03T11:26:44Z</cp:lastPrinted>
  <dcterms:created xsi:type="dcterms:W3CDTF">2003-06-13T07:01:41Z</dcterms:created>
  <dcterms:modified xsi:type="dcterms:W3CDTF">2023-05-14T11:35:41Z</dcterms:modified>
</cp:coreProperties>
</file>