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3-Mistrzostwa Polski\43 MMP 2019 Łupawa\"/>
    </mc:Choice>
  </mc:AlternateContent>
  <xr:revisionPtr revIDLastSave="0" documentId="13_ncr:1_{FACF4A78-9FC2-493A-8D4B-C677C7584F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56" i="1" l="1"/>
  <c r="BO56" i="1"/>
  <c r="BH56" i="1"/>
  <c r="BV54" i="1"/>
  <c r="BO54" i="1"/>
  <c r="BH54" i="1"/>
  <c r="BV52" i="1"/>
  <c r="BO52" i="1"/>
  <c r="BH52" i="1"/>
  <c r="BV50" i="1"/>
  <c r="BO50" i="1"/>
  <c r="BH50" i="1"/>
  <c r="BV48" i="1"/>
  <c r="BO48" i="1"/>
  <c r="BH48" i="1"/>
  <c r="BV46" i="1"/>
  <c r="BO46" i="1"/>
  <c r="BH46" i="1"/>
  <c r="BV44" i="1"/>
  <c r="BO44" i="1"/>
  <c r="BH44" i="1"/>
  <c r="BV42" i="1"/>
  <c r="BO42" i="1"/>
  <c r="BH42" i="1"/>
  <c r="BV40" i="1"/>
  <c r="BO40" i="1"/>
  <c r="BH40" i="1"/>
  <c r="BV38" i="1"/>
  <c r="BO38" i="1"/>
  <c r="BH38" i="1"/>
  <c r="BV36" i="1"/>
  <c r="BO36" i="1"/>
  <c r="BH36" i="1"/>
  <c r="BV34" i="1"/>
  <c r="BO34" i="1"/>
  <c r="BH34" i="1"/>
  <c r="BV32" i="1"/>
  <c r="BO32" i="1"/>
  <c r="BH32" i="1"/>
  <c r="BV30" i="1"/>
  <c r="BO30" i="1"/>
  <c r="BH30" i="1"/>
  <c r="BV28" i="1"/>
  <c r="BO28" i="1"/>
  <c r="BH28" i="1"/>
  <c r="BV26" i="1"/>
  <c r="BO26" i="1"/>
  <c r="BH26" i="1"/>
  <c r="BV24" i="1"/>
  <c r="BO24" i="1"/>
  <c r="BH24" i="1"/>
  <c r="BV22" i="1"/>
  <c r="BO22" i="1"/>
  <c r="BH22" i="1"/>
  <c r="BV20" i="1"/>
  <c r="BO20" i="1"/>
  <c r="BH20" i="1"/>
  <c r="BV18" i="1"/>
  <c r="BO18" i="1"/>
  <c r="BH18" i="1"/>
  <c r="BV16" i="1"/>
  <c r="BO16" i="1"/>
  <c r="BH16" i="1"/>
  <c r="BV14" i="1"/>
  <c r="BO14" i="1"/>
  <c r="BH14" i="1"/>
  <c r="BV12" i="1"/>
  <c r="BO12" i="1"/>
  <c r="BH12" i="1"/>
  <c r="BV10" i="1"/>
  <c r="BO10" i="1"/>
  <c r="BH10" i="1"/>
  <c r="BV8" i="1"/>
  <c r="BO8" i="1"/>
  <c r="BH8" i="1"/>
  <c r="BV6" i="1"/>
  <c r="BO6" i="1"/>
  <c r="BH6" i="1"/>
  <c r="BV4" i="1"/>
  <c r="BO4" i="1"/>
  <c r="BH4" i="1"/>
  <c r="BW38" i="1" l="1"/>
  <c r="BX38" i="1" s="1"/>
  <c r="BW42" i="1"/>
  <c r="BX42" i="1" s="1"/>
  <c r="BW44" i="1"/>
  <c r="BX44" i="1" s="1"/>
  <c r="BV61" i="1"/>
  <c r="BW28" i="1"/>
  <c r="BX28" i="1" s="1"/>
  <c r="BW24" i="1"/>
  <c r="BX24" i="1" s="1"/>
  <c r="BW20" i="1"/>
  <c r="BX20" i="1" s="1"/>
  <c r="BW40" i="1"/>
  <c r="BX40" i="1" s="1"/>
  <c r="BW56" i="1"/>
  <c r="BX56" i="1" s="1"/>
  <c r="BW6" i="1"/>
  <c r="BX6" i="1" s="1"/>
  <c r="BW10" i="1"/>
  <c r="BX10" i="1" s="1"/>
  <c r="BW12" i="1"/>
  <c r="BX12" i="1" s="1"/>
  <c r="BW36" i="1"/>
  <c r="BX36" i="1" s="1"/>
  <c r="BW52" i="1"/>
  <c r="BX52" i="1" s="1"/>
  <c r="BH61" i="1"/>
  <c r="BI60" i="1"/>
  <c r="BW22" i="1"/>
  <c r="BX22" i="1" s="1"/>
  <c r="BW26" i="1"/>
  <c r="BX26" i="1" s="1"/>
  <c r="BW54" i="1"/>
  <c r="BX54" i="1" s="1"/>
  <c r="BO61" i="1"/>
  <c r="BW16" i="1"/>
  <c r="BX16" i="1" s="1"/>
  <c r="BW30" i="1"/>
  <c r="BX30" i="1" s="1"/>
  <c r="BW34" i="1"/>
  <c r="BX34" i="1" s="1"/>
  <c r="BW48" i="1"/>
  <c r="BX48" i="1" s="1"/>
  <c r="BW4" i="1"/>
  <c r="BX4" i="1" s="1"/>
  <c r="BW14" i="1"/>
  <c r="BX14" i="1" s="1"/>
  <c r="BW18" i="1"/>
  <c r="BX18" i="1" s="1"/>
  <c r="BW32" i="1"/>
  <c r="BX32" i="1" s="1"/>
  <c r="BW46" i="1"/>
  <c r="BX46" i="1" s="1"/>
  <c r="BW50" i="1"/>
  <c r="BX50" i="1" s="1"/>
  <c r="BB60" i="1"/>
  <c r="BW8" i="1"/>
  <c r="BX8" i="1" s="1"/>
  <c r="BP60" i="1"/>
  <c r="BX60" i="1" l="1"/>
  <c r="BW60" i="1"/>
  <c r="AV56" i="1"/>
  <c r="AO56" i="1"/>
  <c r="AH56" i="1"/>
  <c r="AV54" i="1"/>
  <c r="AO54" i="1"/>
  <c r="AH54" i="1"/>
  <c r="AV52" i="1"/>
  <c r="AO52" i="1"/>
  <c r="AH52" i="1"/>
  <c r="AV50" i="1"/>
  <c r="AO50" i="1"/>
  <c r="AH50" i="1"/>
  <c r="AV48" i="1"/>
  <c r="AO48" i="1"/>
  <c r="AH48" i="1"/>
  <c r="AV46" i="1"/>
  <c r="AO46" i="1"/>
  <c r="AH46" i="1"/>
  <c r="AV44" i="1"/>
  <c r="AO44" i="1"/>
  <c r="AH44" i="1"/>
  <c r="AV42" i="1"/>
  <c r="AO42" i="1"/>
  <c r="AH42" i="1"/>
  <c r="AV40" i="1"/>
  <c r="AO40" i="1"/>
  <c r="AH40" i="1"/>
  <c r="AV38" i="1"/>
  <c r="AO38" i="1"/>
  <c r="AH38" i="1"/>
  <c r="AV36" i="1"/>
  <c r="AO36" i="1"/>
  <c r="AH36" i="1"/>
  <c r="AV34" i="1"/>
  <c r="AO34" i="1"/>
  <c r="AH34" i="1"/>
  <c r="AV32" i="1"/>
  <c r="AO32" i="1"/>
  <c r="AH32" i="1"/>
  <c r="AV30" i="1"/>
  <c r="AO30" i="1"/>
  <c r="AH30" i="1"/>
  <c r="AV28" i="1"/>
  <c r="AO28" i="1"/>
  <c r="AH28" i="1"/>
  <c r="AV26" i="1"/>
  <c r="AO26" i="1"/>
  <c r="AH26" i="1"/>
  <c r="AV24" i="1"/>
  <c r="AO24" i="1"/>
  <c r="AH24" i="1"/>
  <c r="AV22" i="1"/>
  <c r="AO22" i="1"/>
  <c r="AH22" i="1"/>
  <c r="AV20" i="1"/>
  <c r="AO20" i="1"/>
  <c r="AH20" i="1"/>
  <c r="AV18" i="1"/>
  <c r="AO18" i="1"/>
  <c r="AH18" i="1"/>
  <c r="AV16" i="1"/>
  <c r="AO16" i="1"/>
  <c r="AH16" i="1"/>
  <c r="AV14" i="1"/>
  <c r="AO14" i="1"/>
  <c r="AH14" i="1"/>
  <c r="AV12" i="1"/>
  <c r="AO12" i="1"/>
  <c r="AH12" i="1"/>
  <c r="AV10" i="1"/>
  <c r="AO10" i="1"/>
  <c r="AH10" i="1"/>
  <c r="AV8" i="1"/>
  <c r="AO8" i="1"/>
  <c r="AH8" i="1"/>
  <c r="AV6" i="1"/>
  <c r="AO6" i="1"/>
  <c r="AH6" i="1"/>
  <c r="AV4" i="1"/>
  <c r="AO4" i="1"/>
  <c r="AH4" i="1"/>
  <c r="AW10" i="1" l="1"/>
  <c r="AX10" i="1" s="1"/>
  <c r="AW38" i="1"/>
  <c r="AX38" i="1" s="1"/>
  <c r="AW46" i="1"/>
  <c r="AX46" i="1" s="1"/>
  <c r="AW54" i="1"/>
  <c r="AX54" i="1" s="1"/>
  <c r="AW12" i="1"/>
  <c r="AX12" i="1" s="1"/>
  <c r="AW20" i="1"/>
  <c r="AX20" i="1" s="1"/>
  <c r="AW30" i="1"/>
  <c r="AX30" i="1" s="1"/>
  <c r="AW44" i="1"/>
  <c r="AX44" i="1" s="1"/>
  <c r="AW24" i="1"/>
  <c r="AX24" i="1" s="1"/>
  <c r="AW34" i="1"/>
  <c r="AX34" i="1" s="1"/>
  <c r="AO61" i="1"/>
  <c r="AW6" i="1"/>
  <c r="AX6" i="1" s="1"/>
  <c r="AW14" i="1"/>
  <c r="AX14" i="1" s="1"/>
  <c r="AW22" i="1"/>
  <c r="AX22" i="1" s="1"/>
  <c r="AW32" i="1"/>
  <c r="AX32" i="1" s="1"/>
  <c r="AW42" i="1"/>
  <c r="AX42" i="1" s="1"/>
  <c r="AW52" i="1"/>
  <c r="AX52" i="1" s="1"/>
  <c r="AW8" i="1"/>
  <c r="AX8" i="1" s="1"/>
  <c r="AW18" i="1"/>
  <c r="AX18" i="1" s="1"/>
  <c r="AW28" i="1"/>
  <c r="AX28" i="1" s="1"/>
  <c r="AW40" i="1"/>
  <c r="AX40" i="1" s="1"/>
  <c r="AW50" i="1"/>
  <c r="AX50" i="1" s="1"/>
  <c r="AV61" i="1"/>
  <c r="AH61" i="1"/>
  <c r="AW16" i="1"/>
  <c r="AX16" i="1" s="1"/>
  <c r="AW26" i="1"/>
  <c r="AX26" i="1" s="1"/>
  <c r="AW36" i="1"/>
  <c r="AX36" i="1" s="1"/>
  <c r="AW48" i="1"/>
  <c r="AX48" i="1" s="1"/>
  <c r="AW56" i="1"/>
  <c r="AX56" i="1" s="1"/>
  <c r="AW4" i="1"/>
  <c r="AB60" i="1"/>
  <c r="AI60" i="1"/>
  <c r="AP60" i="1"/>
  <c r="AW60" i="1" l="1"/>
  <c r="AX60" i="1"/>
  <c r="AX4" i="1"/>
  <c r="H30" i="1" l="1"/>
  <c r="V56" i="1"/>
  <c r="O56" i="1"/>
  <c r="H56" i="1"/>
  <c r="V54" i="1"/>
  <c r="O54" i="1"/>
  <c r="H54" i="1"/>
  <c r="V52" i="1"/>
  <c r="O52" i="1"/>
  <c r="H52" i="1"/>
  <c r="V50" i="1"/>
  <c r="V48" i="1"/>
  <c r="V46" i="1"/>
  <c r="V44" i="1"/>
  <c r="V42" i="1"/>
  <c r="V40" i="1"/>
  <c r="V38" i="1"/>
  <c r="V36" i="1"/>
  <c r="V34" i="1"/>
  <c r="V32" i="1"/>
  <c r="V30" i="1"/>
  <c r="V28" i="1"/>
  <c r="V26" i="1"/>
  <c r="V24" i="1"/>
  <c r="V22" i="1"/>
  <c r="V20" i="1"/>
  <c r="V18" i="1"/>
  <c r="V16" i="1"/>
  <c r="V14" i="1"/>
  <c r="V12" i="1"/>
  <c r="V10" i="1"/>
  <c r="V8" i="1"/>
  <c r="V6" i="1"/>
  <c r="V4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  <c r="H48" i="1"/>
  <c r="H46" i="1"/>
  <c r="H44" i="1"/>
  <c r="H40" i="1"/>
  <c r="H42" i="1"/>
  <c r="H38" i="1"/>
  <c r="H4" i="1"/>
  <c r="H50" i="1"/>
  <c r="H6" i="1"/>
  <c r="H8" i="1"/>
  <c r="H10" i="1"/>
  <c r="H12" i="1"/>
  <c r="H14" i="1"/>
  <c r="H16" i="1"/>
  <c r="H18" i="1"/>
  <c r="H20" i="1"/>
  <c r="H22" i="1"/>
  <c r="H24" i="1"/>
  <c r="H26" i="1"/>
  <c r="H28" i="1"/>
  <c r="H32" i="1"/>
  <c r="H34" i="1"/>
  <c r="H36" i="1"/>
  <c r="W28" i="1" l="1"/>
  <c r="X28" i="1" s="1"/>
  <c r="W52" i="1"/>
  <c r="X52" i="1" s="1"/>
  <c r="W6" i="1"/>
  <c r="X6" i="1" s="1"/>
  <c r="W26" i="1"/>
  <c r="X26" i="1" s="1"/>
  <c r="W44" i="1"/>
  <c r="X44" i="1" s="1"/>
  <c r="W14" i="1"/>
  <c r="X14" i="1" s="1"/>
  <c r="W36" i="1"/>
  <c r="X36" i="1" s="1"/>
  <c r="W42" i="1"/>
  <c r="X42" i="1" s="1"/>
  <c r="W48" i="1"/>
  <c r="X48" i="1" s="1"/>
  <c r="W34" i="1"/>
  <c r="X34" i="1" s="1"/>
  <c r="W12" i="1"/>
  <c r="X12" i="1" s="1"/>
  <c r="W4" i="1"/>
  <c r="W50" i="1"/>
  <c r="X50" i="1" s="1"/>
  <c r="W22" i="1"/>
  <c r="X22" i="1" s="1"/>
  <c r="W54" i="1"/>
  <c r="X54" i="1" s="1"/>
  <c r="W56" i="1"/>
  <c r="X56" i="1" s="1"/>
  <c r="W10" i="1"/>
  <c r="X10" i="1" s="1"/>
  <c r="W18" i="1"/>
  <c r="X18" i="1" s="1"/>
  <c r="W38" i="1"/>
  <c r="X38" i="1" s="1"/>
  <c r="W24" i="1"/>
  <c r="X24" i="1" s="1"/>
  <c r="W16" i="1"/>
  <c r="X16" i="1" s="1"/>
  <c r="W30" i="1"/>
  <c r="X30" i="1" s="1"/>
  <c r="W40" i="1"/>
  <c r="X40" i="1" s="1"/>
  <c r="W46" i="1"/>
  <c r="X46" i="1" s="1"/>
  <c r="W8" i="1"/>
  <c r="X8" i="1" s="1"/>
  <c r="O61" i="1"/>
  <c r="W20" i="1"/>
  <c r="X20" i="1" s="1"/>
  <c r="V61" i="1"/>
  <c r="P60" i="1"/>
  <c r="W32" i="1"/>
  <c r="X32" i="1" s="1"/>
  <c r="B60" i="1"/>
  <c r="H61" i="1"/>
  <c r="I60" i="1"/>
  <c r="X60" i="1" l="1"/>
  <c r="X4" i="1"/>
  <c r="W60" i="1"/>
</calcChain>
</file>

<file path=xl/sharedStrings.xml><?xml version="1.0" encoding="utf-8"?>
<sst xmlns="http://schemas.openxmlformats.org/spreadsheetml/2006/main" count="715" uniqueCount="244">
  <si>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</si>
  <si>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</si>
  <si>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</si>
  <si>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</si>
  <si>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</si>
  <si>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</si>
  <si>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</si>
  <si>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</si>
  <si>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</si>
  <si>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</si>
  <si>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</si>
  <si>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</si>
  <si>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Łupawa</t>
  </si>
  <si>
    <t>stan.</t>
  </si>
  <si>
    <t>Lp.</t>
  </si>
  <si>
    <t>Razem</t>
  </si>
  <si>
    <t>ryby</t>
  </si>
  <si>
    <t>na stan.</t>
  </si>
  <si>
    <t>zwalone drzewo</t>
  </si>
  <si>
    <t>STATUS</t>
  </si>
  <si>
    <t>STANOWISKA</t>
  </si>
  <si>
    <t>sektor A</t>
  </si>
  <si>
    <t>początek wysepki</t>
  </si>
  <si>
    <t>drzewo w wodzie</t>
  </si>
  <si>
    <t>koniec wyspy</t>
  </si>
  <si>
    <t>początek wyspy</t>
  </si>
  <si>
    <t>15 m powyżej wyspy</t>
  </si>
  <si>
    <t>początek zakrętu w prawo</t>
  </si>
  <si>
    <t>43 MMP</t>
  </si>
  <si>
    <t>Łukaszczyk Janusz</t>
  </si>
  <si>
    <t>Hadam Bartosz</t>
  </si>
  <si>
    <t>20 m powyżej zwalonego drzewa</t>
  </si>
  <si>
    <t>koniec stanowiska: zwalone drzewa</t>
  </si>
  <si>
    <t>Rycyk Łukasz</t>
  </si>
  <si>
    <t>5 m przed przewężeniem</t>
  </si>
  <si>
    <t>Średnia ryb</t>
  </si>
  <si>
    <t>5 m powyżej suchego drzewa</t>
  </si>
  <si>
    <t>drzewa w wodzie</t>
  </si>
  <si>
    <t>most drogowy w Podkomorzycach</t>
  </si>
  <si>
    <t>20 m poniżej zwalonego drzewa</t>
  </si>
  <si>
    <t>początek zakrętu w lewo</t>
  </si>
  <si>
    <t>początek bystrzyn</t>
  </si>
  <si>
    <t>15 m powyżej zakrętu w lewo</t>
  </si>
  <si>
    <t>50 m poniżej elektrowni w Łupawie</t>
  </si>
  <si>
    <t>most drogowy w Łupawie</t>
  </si>
  <si>
    <t>10 m powyżej kamienia</t>
  </si>
  <si>
    <t>przewężenie rzeki</t>
  </si>
  <si>
    <t>koniec stanowiska i sektora: rura na lewej odnodze</t>
  </si>
  <si>
    <t>Wnękowicz Adam</t>
  </si>
  <si>
    <t>Kowalski Marek</t>
  </si>
  <si>
    <t>Szewczyk Bogusław</t>
  </si>
  <si>
    <t>Rycyk Patryk</t>
  </si>
  <si>
    <t>Łukaszczyk Andrzej</t>
  </si>
  <si>
    <t>Opach Zdzisław</t>
  </si>
  <si>
    <t>Zasadzki Zbigniew</t>
  </si>
  <si>
    <t>Kowalski Dawid</t>
  </si>
  <si>
    <t>Borowiec Wacław</t>
  </si>
  <si>
    <t>Gołofit Lesław</t>
  </si>
  <si>
    <t>Amróżkiewicz Albert</t>
  </si>
  <si>
    <t>Amróżkiewicz Grzegorz</t>
  </si>
  <si>
    <t>Wnękowicz Antoni</t>
  </si>
  <si>
    <t>Hadam Stanisław</t>
  </si>
  <si>
    <t>Wnękowicz Andrzej</t>
  </si>
  <si>
    <t>Opach Kamil</t>
  </si>
  <si>
    <t>Szewczyk Krzysztof</t>
  </si>
  <si>
    <t>Gołofit Grzegorz</t>
  </si>
  <si>
    <t>Zasadzki Andrzej</t>
  </si>
  <si>
    <t>Borowiec Łukasz</t>
  </si>
  <si>
    <t>5 m powyżej bystrzyn</t>
  </si>
  <si>
    <t>pochylone drzewo</t>
  </si>
  <si>
    <t>10 m poniżej drzewa w wodzie</t>
  </si>
  <si>
    <t>koniec wysepki</t>
  </si>
  <si>
    <t>kamień w wodzie</t>
  </si>
  <si>
    <t>50 m poniżej drzewa w wodzie</t>
  </si>
  <si>
    <t>10 m poniżej zwalonego drzewa</t>
  </si>
  <si>
    <t>3 m poniżej zwalonego drzewa w wodzie</t>
  </si>
  <si>
    <t>30 m poniżej zwalonego drzewa</t>
  </si>
  <si>
    <t>5 m poniżej pochylonych drzew</t>
  </si>
  <si>
    <t>kamienie w wodzie</t>
  </si>
  <si>
    <t>zwalone drzewa</t>
  </si>
  <si>
    <t>20 m przed zakrętem w lewo</t>
  </si>
  <si>
    <t>pochylone drzewa</t>
  </si>
  <si>
    <t>15 m powyżej zwalonego drzewa</t>
  </si>
  <si>
    <t>most w Poganicach</t>
  </si>
  <si>
    <t>koniec stanowiska i sektora: powyżej kamienia w wodzie</t>
  </si>
  <si>
    <t>sektor B</t>
  </si>
  <si>
    <t>50 m powyżej mostu kolejowego w Łebieniu</t>
  </si>
  <si>
    <t>5 m poniżej zwalonego drzewa</t>
  </si>
  <si>
    <t>zakręt w prawo</t>
  </si>
  <si>
    <t>15 m powyżej drzewa w wodzie</t>
  </si>
  <si>
    <t>3 m poniżej zwalonego drzewa</t>
  </si>
  <si>
    <t>25 m poniżej zwalonego drzewa</t>
  </si>
  <si>
    <t>5 m poniżej kamienia w wodzie</t>
  </si>
  <si>
    <t>20 m poniżej zakrętu w lewo</t>
  </si>
  <si>
    <t>20 m powyżej pochylonego drzewa</t>
  </si>
  <si>
    <t>10 m poniżej kołków w wodzie</t>
  </si>
  <si>
    <t>50 m powyżej zakrętu w lewo</t>
  </si>
  <si>
    <t>koniec stanowiska i sektora: most drogowy w Damnie</t>
  </si>
  <si>
    <t>sektor C</t>
  </si>
  <si>
    <t>Rapiej Bartosz</t>
  </si>
  <si>
    <t>Gawlicki Piotr</t>
  </si>
  <si>
    <t>Kwaśniewski Dariusz</t>
  </si>
  <si>
    <t>Ordzowiały Dariusz</t>
  </si>
  <si>
    <t>Bednarczyk Krystian</t>
  </si>
  <si>
    <t>Borys Michał</t>
  </si>
  <si>
    <t>Bednarski Przemysław</t>
  </si>
  <si>
    <t>Gerula Grzegorz</t>
  </si>
  <si>
    <t>Guziec Robert</t>
  </si>
  <si>
    <t>Maciaszek Tomasz</t>
  </si>
  <si>
    <t>Jaklewicz Jacek</t>
  </si>
  <si>
    <t>Sienkiewicz Jarosław</t>
  </si>
  <si>
    <t>Korzeniowski Maciej</t>
  </si>
  <si>
    <t>Pękała Rafał</t>
  </si>
  <si>
    <t>Pszczółkowski Piotr</t>
  </si>
  <si>
    <t>Ciążyński Arkadiusz</t>
  </si>
  <si>
    <t>Lorenc Łukasz</t>
  </si>
  <si>
    <t>Gonciarczyk Janusz</t>
  </si>
  <si>
    <t>Mikulski Konrad</t>
  </si>
  <si>
    <t>Konieczny Grzegorz</t>
  </si>
  <si>
    <t>Paszko Przemysław</t>
  </si>
  <si>
    <t>Żurowski Przemysław</t>
  </si>
  <si>
    <t>Chytła Wojciech</t>
  </si>
  <si>
    <t>Witkowski Dawid</t>
  </si>
  <si>
    <t>Darżynkiewicz Bartłomiej</t>
  </si>
  <si>
    <t>Skałuba Sławomir</t>
  </si>
  <si>
    <t>Fejkiel Michał</t>
  </si>
  <si>
    <t>Ostafin Łukasz</t>
  </si>
  <si>
    <t>Kubacki Adam</t>
  </si>
  <si>
    <t>Irsak Mateusz</t>
  </si>
  <si>
    <t>Jop Sebastian</t>
  </si>
  <si>
    <t>Jankowski Maciej</t>
  </si>
  <si>
    <t>Czech Szymon</t>
  </si>
  <si>
    <t>Rędzikowski Krzysztof</t>
  </si>
  <si>
    <t>Nowak Jarosław</t>
  </si>
  <si>
    <t>Radosz Kamil</t>
  </si>
  <si>
    <t>Tobiasz Robert</t>
  </si>
  <si>
    <t>Makiełkowski Marek</t>
  </si>
  <si>
    <t>Bodinka Andrzej</t>
  </si>
  <si>
    <t>Deba Jan</t>
  </si>
  <si>
    <t>Mróz Krzysztof</t>
  </si>
  <si>
    <t>Rodak Mariusz</t>
  </si>
  <si>
    <t>Łobas Barbara</t>
  </si>
  <si>
    <t>Baklarz Ryszard</t>
  </si>
  <si>
    <t>Mikrut Arkadiusz</t>
  </si>
  <si>
    <t>Bąk Ryszard</t>
  </si>
  <si>
    <t>Szymala Kazimierz</t>
  </si>
  <si>
    <t>Kaniuczak Jarosław</t>
  </si>
  <si>
    <t>Lach Józef</t>
  </si>
  <si>
    <t>Łach Paweł</t>
  </si>
  <si>
    <t>Benio Adam</t>
  </si>
  <si>
    <t>Wierdak Marcin</t>
  </si>
  <si>
    <t>Sojka Zbigniew</t>
  </si>
  <si>
    <t>Andrzejewski Artur</t>
  </si>
  <si>
    <t>Nieckuła Marek</t>
  </si>
  <si>
    <t>Rettinger Waldemar</t>
  </si>
  <si>
    <t>Pałka Mirosław</t>
  </si>
  <si>
    <t>Sołtysik Piotr</t>
  </si>
  <si>
    <t>Buchwald Tomasz</t>
  </si>
  <si>
    <t>Błaszczak Gerard</t>
  </si>
  <si>
    <t>Gajda Paweł</t>
  </si>
  <si>
    <t>Chrobak Grzegorz</t>
  </si>
  <si>
    <t>Gluza Tomasz</t>
  </si>
  <si>
    <t>Konieczny Piotr</t>
  </si>
  <si>
    <t>Obruśnik Marcin</t>
  </si>
  <si>
    <t>Kręcigłowa Dariusz</t>
  </si>
  <si>
    <t>Kinal Paweł</t>
  </si>
  <si>
    <t>Greszta Michał</t>
  </si>
  <si>
    <t>Słomka Marcin</t>
  </si>
  <si>
    <t>Władymirow Daniel</t>
  </si>
  <si>
    <t>Litwin Adam</t>
  </si>
  <si>
    <t>Kurnicki Marcin</t>
  </si>
  <si>
    <t>Mizer Rami Abu</t>
  </si>
  <si>
    <t>Semik Andrzej</t>
  </si>
  <si>
    <t>Gagatek Sławomir</t>
  </si>
  <si>
    <t>Grzywa Rafał</t>
  </si>
  <si>
    <t>Polakowski Wincenty</t>
  </si>
  <si>
    <t>Michalski Wojciech</t>
  </si>
  <si>
    <t>Pawłowski Rafał (Jr)</t>
  </si>
  <si>
    <t>Nalepa Aneta</t>
  </si>
  <si>
    <t>Skrzypek Grzegorz</t>
  </si>
  <si>
    <t>Kuciel Bartosz</t>
  </si>
  <si>
    <t>Gębala Piotr</t>
  </si>
  <si>
    <t>Kuźniewski Robert</t>
  </si>
  <si>
    <t>Ciszewski Jarosław</t>
  </si>
  <si>
    <t>Zawada Andrzej</t>
  </si>
  <si>
    <t>Adamów Jan</t>
  </si>
  <si>
    <t>Krzysztoń Andrzej</t>
  </si>
  <si>
    <t>Tęcza Przemysław</t>
  </si>
  <si>
    <t>Haszczyc Michał</t>
  </si>
  <si>
    <t>Gaweł Krzysztof</t>
  </si>
  <si>
    <t>Pindel Mariusz</t>
  </si>
  <si>
    <t>Kielan Kamil</t>
  </si>
  <si>
    <t>Wojdyno Zenon</t>
  </si>
  <si>
    <t>Habdas Paweł</t>
  </si>
  <si>
    <t>Skrechota Adam</t>
  </si>
  <si>
    <t>Ryta Piotr</t>
  </si>
  <si>
    <t>Krawiecki Marek</t>
  </si>
  <si>
    <t>Nocoń Jakub</t>
  </si>
  <si>
    <t>Terlecki Marek</t>
  </si>
  <si>
    <t>Czapiewski Dariusz</t>
  </si>
  <si>
    <t>Bednarek Ludwik</t>
  </si>
  <si>
    <t>Telesz Wojciech</t>
  </si>
  <si>
    <t>Podgórny Adam</t>
  </si>
  <si>
    <t>Magnuszewski Bartosz</t>
  </si>
  <si>
    <t>Szlachetka Mariusz</t>
  </si>
  <si>
    <t>Janas Bogdan</t>
  </si>
  <si>
    <t>Kuczewski Piotr</t>
  </si>
  <si>
    <t>Krupa Stanisław</t>
  </si>
  <si>
    <t>Walczyk Marek</t>
  </si>
  <si>
    <t>Armatys Piotr</t>
  </si>
  <si>
    <t>Zaremba Piotr</t>
  </si>
  <si>
    <t>Olejniczak Jan</t>
  </si>
  <si>
    <t>Maciąg Bartłomiej</t>
  </si>
  <si>
    <t>Janik Jan</t>
  </si>
  <si>
    <t>Czarnecki Jacek</t>
  </si>
  <si>
    <t>Kwiek Kacper</t>
  </si>
  <si>
    <t>Dyduch Jarosław</t>
  </si>
  <si>
    <t>Piech Jarosław</t>
  </si>
  <si>
    <t>Wojtaszek Grzegorz</t>
  </si>
  <si>
    <t>Majer Włodzimierz</t>
  </si>
  <si>
    <t>Staś Szymon</t>
  </si>
  <si>
    <t>Lipa Grzegorz</t>
  </si>
  <si>
    <t>Skurzyński Grzegorz</t>
  </si>
  <si>
    <t>Guzdek Stanisław</t>
  </si>
  <si>
    <t>Madej Tomasz</t>
  </si>
  <si>
    <t>Tołoczko Bartosz</t>
  </si>
  <si>
    <t>Pilszek Rafał</t>
  </si>
  <si>
    <t>Wiśniewski Michał</t>
  </si>
  <si>
    <t>Wanagiel Marek</t>
  </si>
  <si>
    <t>Konwiński Andrzej</t>
  </si>
  <si>
    <t>Wieczorek Tomasz (JG)</t>
  </si>
  <si>
    <t>Wałachowski Mariusz</t>
  </si>
  <si>
    <t>Zieleniak Piotr</t>
  </si>
  <si>
    <t>Padacz Łukasz</t>
  </si>
  <si>
    <t>Buda Piotr</t>
  </si>
  <si>
    <t>Gąsienica Bryjak Karol</t>
  </si>
  <si>
    <t>Kubik Piotr</t>
  </si>
  <si>
    <t>43 Muchowe Mistrzostwa Polski 2019 - rzeka Łupawa      5-6 października      Sektor A           Podkomorzyce - Łupawa - Żochowo</t>
  </si>
  <si>
    <t>43 Muchowe Mistrzostwa Polski 2019 - rzeka Łupawa      5-6 października       Sektor B        Poganice - Strzyżyno - Łebień</t>
  </si>
  <si>
    <t>43 Muchowe Mistrzostwa Polski 2019 - rzeka Łupawa       5-6 października       Sektor C        Łebień - Damnica - Damno</t>
  </si>
  <si>
    <t>Tura 1  sobota  8.30-11.30</t>
  </si>
  <si>
    <t>Tura 2  sobota  14.00-17.00</t>
  </si>
  <si>
    <t>Tura 3  niedziela  9.30-12.30</t>
  </si>
  <si>
    <t>Gąsienica Daniel Janusz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</si>
</sst>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3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2" borderId="0" xfId="0" applyFont="1" applyFill="1"/>
    <xf numFmtId="0" fontId="6" fillId="9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7" fillId="3" borderId="2" xfId="0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1" fontId="7" fillId="3" borderId="8" xfId="0" applyNumberFormat="1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" fontId="7" fillId="13" borderId="1" xfId="0" applyNumberFormat="1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15" xfId="0" applyFont="1" applyFill="1" applyBorder="1" applyAlignment="1">
      <alignment horizontal="center"/>
    </xf>
    <xf numFmtId="0" fontId="7" fillId="12" borderId="10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6" fillId="11" borderId="14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61"/>
  <sheetViews>
    <sheetView tabSelected="1" zoomScaleNormal="100" workbookViewId="0">
      <selection sqref="A1:Y1"/>
    </sheetView>
  </sheetViews>
  <sheetFormatPr defaultColWidth="9.109375" defaultRowHeight="9.6"/>
  <cols>
    <col min="1" max="1" width="6.109375" style="1" bestFit="1" customWidth="1"/>
    <col min="2" max="2" width="2.6640625" style="2" bestFit="1" customWidth="1"/>
    <col min="3" max="3" width="14.77734375" style="1" bestFit="1" customWidth="1"/>
    <col min="4" max="4" width="3.109375" style="2" bestFit="1" customWidth="1"/>
    <col min="5" max="5" width="3.44140625" style="2" bestFit="1" customWidth="1"/>
    <col min="6" max="6" width="4.6640625" style="2" bestFit="1" customWidth="1"/>
    <col min="7" max="7" width="3.44140625" style="2" bestFit="1" customWidth="1"/>
    <col min="8" max="8" width="3.109375" style="2" bestFit="1" customWidth="1"/>
    <col min="9" max="9" width="2.6640625" style="2" bestFit="1" customWidth="1"/>
    <col min="10" max="10" width="17.21875" style="1" bestFit="1" customWidth="1"/>
    <col min="11" max="11" width="3.109375" style="2" bestFit="1" customWidth="1"/>
    <col min="12" max="12" width="3.44140625" style="2" bestFit="1" customWidth="1"/>
    <col min="13" max="13" width="4.6640625" style="2" bestFit="1" customWidth="1"/>
    <col min="14" max="14" width="3.44140625" style="2" bestFit="1" customWidth="1"/>
    <col min="15" max="15" width="3.109375" style="2" bestFit="1" customWidth="1"/>
    <col min="16" max="16" width="2.6640625" style="2" bestFit="1" customWidth="1"/>
    <col min="17" max="17" width="16.44140625" style="2" bestFit="1" customWidth="1"/>
    <col min="18" max="18" width="3.109375" style="2" bestFit="1" customWidth="1"/>
    <col min="19" max="19" width="3.44140625" style="2" bestFit="1" customWidth="1"/>
    <col min="20" max="20" width="4.6640625" style="2" bestFit="1" customWidth="1"/>
    <col min="21" max="21" width="3.44140625" style="2" bestFit="1" customWidth="1"/>
    <col min="22" max="22" width="3.109375" style="2" bestFit="1" customWidth="1"/>
    <col min="23" max="23" width="5.109375" style="2" bestFit="1" customWidth="1"/>
    <col min="24" max="24" width="9.33203125" style="2" bestFit="1" customWidth="1"/>
    <col min="25" max="25" width="38.44140625" style="1" customWidth="1"/>
    <col min="26" max="26" width="3" style="1" customWidth="1"/>
    <col min="27" max="27" width="6.44140625" style="1" bestFit="1" customWidth="1"/>
    <col min="28" max="28" width="2.77734375" style="1" bestFit="1" customWidth="1"/>
    <col min="29" max="29" width="17.21875" style="1" bestFit="1" customWidth="1"/>
    <col min="30" max="30" width="3.33203125" style="1" bestFit="1" customWidth="1"/>
    <col min="31" max="31" width="3.5546875" style="1" bestFit="1" customWidth="1"/>
    <col min="32" max="32" width="4.6640625" style="1" bestFit="1" customWidth="1"/>
    <col min="33" max="33" width="3.5546875" style="1" bestFit="1" customWidth="1"/>
    <col min="34" max="34" width="3.33203125" style="1" bestFit="1" customWidth="1"/>
    <col min="35" max="35" width="2.77734375" style="1" bestFit="1" customWidth="1"/>
    <col min="36" max="36" width="17.21875" style="1" bestFit="1" customWidth="1"/>
    <col min="37" max="37" width="3.33203125" style="1" bestFit="1" customWidth="1"/>
    <col min="38" max="38" width="3.5546875" style="1" bestFit="1" customWidth="1"/>
    <col min="39" max="39" width="3.88671875" style="1" bestFit="1" customWidth="1"/>
    <col min="40" max="40" width="3.5546875" style="1" bestFit="1" customWidth="1"/>
    <col min="41" max="41" width="3.33203125" style="1" bestFit="1" customWidth="1"/>
    <col min="42" max="42" width="2.77734375" style="1" bestFit="1" customWidth="1"/>
    <col min="43" max="43" width="17.21875" style="1" bestFit="1" customWidth="1"/>
    <col min="44" max="44" width="3.33203125" style="1" bestFit="1" customWidth="1"/>
    <col min="45" max="45" width="3.5546875" style="1" bestFit="1" customWidth="1"/>
    <col min="46" max="46" width="4.6640625" style="1" bestFit="1" customWidth="1"/>
    <col min="47" max="47" width="3.5546875" style="1" bestFit="1" customWidth="1"/>
    <col min="48" max="48" width="3.33203125" style="1" bestFit="1" customWidth="1"/>
    <col min="49" max="49" width="5.6640625" style="1" bestFit="1" customWidth="1"/>
    <col min="50" max="50" width="10.44140625" style="1" bestFit="1" customWidth="1"/>
    <col min="51" max="51" width="42.109375" style="1" customWidth="1"/>
    <col min="52" max="52" width="3" style="1" customWidth="1"/>
    <col min="53" max="53" width="6.44140625" style="1" bestFit="1" customWidth="1"/>
    <col min="54" max="54" width="2.77734375" style="1" bestFit="1" customWidth="1"/>
    <col min="55" max="55" width="17.21875" style="1" bestFit="1" customWidth="1"/>
    <col min="56" max="56" width="3.33203125" style="1" bestFit="1" customWidth="1"/>
    <col min="57" max="57" width="3.5546875" style="1" bestFit="1" customWidth="1"/>
    <col min="58" max="58" width="4.6640625" style="1" bestFit="1" customWidth="1"/>
    <col min="59" max="59" width="3.5546875" style="1" bestFit="1" customWidth="1"/>
    <col min="60" max="60" width="3.33203125" style="1" bestFit="1" customWidth="1"/>
    <col min="61" max="61" width="2.77734375" style="1" bestFit="1" customWidth="1"/>
    <col min="62" max="62" width="17.21875" style="1" bestFit="1" customWidth="1"/>
    <col min="63" max="63" width="3.33203125" style="1" bestFit="1" customWidth="1"/>
    <col min="64" max="64" width="3.5546875" style="1" bestFit="1" customWidth="1"/>
    <col min="65" max="65" width="4.6640625" style="1" bestFit="1" customWidth="1"/>
    <col min="66" max="66" width="3.5546875" style="1" bestFit="1" customWidth="1"/>
    <col min="67" max="67" width="3.33203125" style="1" bestFit="1" customWidth="1"/>
    <col min="68" max="68" width="2.77734375" style="1" bestFit="1" customWidth="1"/>
    <col min="69" max="69" width="17.21875" style="1" bestFit="1" customWidth="1"/>
    <col min="70" max="70" width="3.33203125" style="1" bestFit="1" customWidth="1"/>
    <col min="71" max="71" width="3.5546875" style="1" bestFit="1" customWidth="1"/>
    <col min="72" max="72" width="4.6640625" style="1" bestFit="1" customWidth="1"/>
    <col min="73" max="73" width="3.5546875" style="1" bestFit="1" customWidth="1"/>
    <col min="74" max="74" width="3.33203125" style="1" bestFit="1" customWidth="1"/>
    <col min="75" max="75" width="5.6640625" style="1" bestFit="1" customWidth="1"/>
    <col min="76" max="76" width="10.44140625" style="1" bestFit="1" customWidth="1"/>
    <col min="77" max="77" width="9.109375" style="1"/>
    <col min="78" max="78" width="30.33203125" style="1" customWidth="1"/>
    <col min="79" max="16384" width="9.109375" style="1"/>
  </cols>
  <sheetData>
    <row r="1" spans="1:78" ht="13.2">
      <c r="A1" s="45" t="s">
        <v>237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7"/>
      <c r="AA1" s="45" t="s">
        <v>238</v>
      </c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7"/>
      <c r="BA1" s="45" t="s">
        <v>239</v>
      </c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7"/>
    </row>
    <row r="2" spans="1:78" s="4" customFormat="1" ht="11.1" customHeight="1">
      <c r="A2" s="3" t="s">
        <v>5</v>
      </c>
      <c r="B2" s="60" t="s">
        <v>240</v>
      </c>
      <c r="C2" s="60"/>
      <c r="D2" s="60"/>
      <c r="E2" s="60"/>
      <c r="F2" s="60"/>
      <c r="G2" s="60"/>
      <c r="H2" s="60"/>
      <c r="I2" s="60" t="s">
        <v>241</v>
      </c>
      <c r="J2" s="60"/>
      <c r="K2" s="60"/>
      <c r="L2" s="60"/>
      <c r="M2" s="60"/>
      <c r="N2" s="60"/>
      <c r="O2" s="60"/>
      <c r="P2" s="60" t="s">
        <v>242</v>
      </c>
      <c r="Q2" s="60"/>
      <c r="R2" s="60"/>
      <c r="S2" s="60"/>
      <c r="T2" s="60"/>
      <c r="U2" s="60"/>
      <c r="V2" s="60"/>
      <c r="W2" s="3" t="s">
        <v>15</v>
      </c>
      <c r="X2" s="3" t="s">
        <v>19</v>
      </c>
      <c r="Y2" s="100" t="s">
        <v>10</v>
      </c>
      <c r="AA2" s="3" t="s">
        <v>5</v>
      </c>
      <c r="AB2" s="60" t="s">
        <v>240</v>
      </c>
      <c r="AC2" s="60"/>
      <c r="AD2" s="60"/>
      <c r="AE2" s="60"/>
      <c r="AF2" s="60"/>
      <c r="AG2" s="60"/>
      <c r="AH2" s="102"/>
      <c r="AI2" s="103" t="s">
        <v>241</v>
      </c>
      <c r="AJ2" s="60"/>
      <c r="AK2" s="60"/>
      <c r="AL2" s="60"/>
      <c r="AM2" s="60"/>
      <c r="AN2" s="60"/>
      <c r="AO2" s="104"/>
      <c r="AP2" s="105" t="s">
        <v>242</v>
      </c>
      <c r="AQ2" s="60"/>
      <c r="AR2" s="60"/>
      <c r="AS2" s="60"/>
      <c r="AT2" s="60"/>
      <c r="AU2" s="60"/>
      <c r="AV2" s="60"/>
      <c r="AW2" s="3" t="s">
        <v>15</v>
      </c>
      <c r="AX2" s="3" t="s">
        <v>19</v>
      </c>
      <c r="AY2" s="100" t="s">
        <v>10</v>
      </c>
      <c r="BA2" s="3" t="s">
        <v>5</v>
      </c>
      <c r="BB2" s="60" t="s">
        <v>240</v>
      </c>
      <c r="BC2" s="60"/>
      <c r="BD2" s="60"/>
      <c r="BE2" s="60"/>
      <c r="BF2" s="60"/>
      <c r="BG2" s="60"/>
      <c r="BH2" s="60"/>
      <c r="BI2" s="60" t="s">
        <v>241</v>
      </c>
      <c r="BJ2" s="60"/>
      <c r="BK2" s="60"/>
      <c r="BL2" s="60"/>
      <c r="BM2" s="60"/>
      <c r="BN2" s="60"/>
      <c r="BO2" s="60"/>
      <c r="BP2" s="60" t="s">
        <v>242</v>
      </c>
      <c r="BQ2" s="60"/>
      <c r="BR2" s="60"/>
      <c r="BS2" s="60"/>
      <c r="BT2" s="60"/>
      <c r="BU2" s="60"/>
      <c r="BV2" s="60"/>
      <c r="BW2" s="3" t="s">
        <v>15</v>
      </c>
      <c r="BX2" s="3" t="s">
        <v>19</v>
      </c>
      <c r="BY2" s="106" t="s">
        <v>10</v>
      </c>
      <c r="BZ2" s="106"/>
    </row>
    <row r="3" spans="1:78" s="4" customFormat="1" ht="11.1" customHeight="1">
      <c r="A3" s="5" t="s">
        <v>13</v>
      </c>
      <c r="B3" s="3" t="s">
        <v>14</v>
      </c>
      <c r="C3" s="3" t="s">
        <v>11</v>
      </c>
      <c r="D3" s="3" t="s">
        <v>8</v>
      </c>
      <c r="E3" s="3" t="s">
        <v>6</v>
      </c>
      <c r="F3" s="3" t="s">
        <v>7</v>
      </c>
      <c r="G3" s="3" t="s">
        <v>9</v>
      </c>
      <c r="H3" s="29" t="s">
        <v>8</v>
      </c>
      <c r="I3" s="35" t="s">
        <v>14</v>
      </c>
      <c r="J3" s="3" t="s">
        <v>11</v>
      </c>
      <c r="K3" s="3" t="s">
        <v>8</v>
      </c>
      <c r="L3" s="3" t="s">
        <v>6</v>
      </c>
      <c r="M3" s="3" t="s">
        <v>7</v>
      </c>
      <c r="N3" s="3" t="s">
        <v>9</v>
      </c>
      <c r="O3" s="36" t="s">
        <v>8</v>
      </c>
      <c r="P3" s="31" t="s">
        <v>14</v>
      </c>
      <c r="Q3" s="3" t="s">
        <v>11</v>
      </c>
      <c r="R3" s="3" t="s">
        <v>8</v>
      </c>
      <c r="S3" s="3" t="s">
        <v>6</v>
      </c>
      <c r="T3" s="3" t="s">
        <v>7</v>
      </c>
      <c r="U3" s="3" t="s">
        <v>9</v>
      </c>
      <c r="V3" s="3" t="s">
        <v>8</v>
      </c>
      <c r="W3" s="3" t="s">
        <v>8</v>
      </c>
      <c r="X3" s="3" t="s">
        <v>20</v>
      </c>
      <c r="Y3" s="101"/>
      <c r="AA3" s="5" t="s">
        <v>13</v>
      </c>
      <c r="AB3" s="3" t="s">
        <v>14</v>
      </c>
      <c r="AC3" s="3" t="s">
        <v>11</v>
      </c>
      <c r="AD3" s="3" t="s">
        <v>8</v>
      </c>
      <c r="AE3" s="3" t="s">
        <v>6</v>
      </c>
      <c r="AF3" s="3" t="s">
        <v>7</v>
      </c>
      <c r="AG3" s="3" t="s">
        <v>9</v>
      </c>
      <c r="AH3" s="29" t="s">
        <v>8</v>
      </c>
      <c r="AI3" s="35" t="s">
        <v>14</v>
      </c>
      <c r="AJ3" s="3" t="s">
        <v>11</v>
      </c>
      <c r="AK3" s="3" t="s">
        <v>8</v>
      </c>
      <c r="AL3" s="3" t="s">
        <v>6</v>
      </c>
      <c r="AM3" s="3" t="s">
        <v>7</v>
      </c>
      <c r="AN3" s="3" t="s">
        <v>9</v>
      </c>
      <c r="AO3" s="36" t="s">
        <v>8</v>
      </c>
      <c r="AP3" s="31" t="s">
        <v>14</v>
      </c>
      <c r="AQ3" s="3" t="s">
        <v>11</v>
      </c>
      <c r="AR3" s="3" t="s">
        <v>8</v>
      </c>
      <c r="AS3" s="3" t="s">
        <v>6</v>
      </c>
      <c r="AT3" s="3" t="s">
        <v>7</v>
      </c>
      <c r="AU3" s="3" t="s">
        <v>9</v>
      </c>
      <c r="AV3" s="3" t="s">
        <v>8</v>
      </c>
      <c r="AW3" s="3" t="s">
        <v>8</v>
      </c>
      <c r="AX3" s="3" t="s">
        <v>20</v>
      </c>
      <c r="AY3" s="101"/>
      <c r="BA3" s="5" t="s">
        <v>13</v>
      </c>
      <c r="BB3" s="3" t="s">
        <v>14</v>
      </c>
      <c r="BC3" s="3" t="s">
        <v>11</v>
      </c>
      <c r="BD3" s="3" t="s">
        <v>8</v>
      </c>
      <c r="BE3" s="3" t="s">
        <v>6</v>
      </c>
      <c r="BF3" s="3" t="s">
        <v>7</v>
      </c>
      <c r="BG3" s="3" t="s">
        <v>9</v>
      </c>
      <c r="BH3" s="29" t="s">
        <v>8</v>
      </c>
      <c r="BI3" s="35" t="s">
        <v>14</v>
      </c>
      <c r="BJ3" s="3" t="s">
        <v>11</v>
      </c>
      <c r="BK3" s="3" t="s">
        <v>8</v>
      </c>
      <c r="BL3" s="3" t="s">
        <v>6</v>
      </c>
      <c r="BM3" s="3" t="s">
        <v>7</v>
      </c>
      <c r="BN3" s="3" t="s">
        <v>9</v>
      </c>
      <c r="BO3" s="36" t="s">
        <v>8</v>
      </c>
      <c r="BP3" s="31" t="s">
        <v>14</v>
      </c>
      <c r="BQ3" s="3" t="s">
        <v>11</v>
      </c>
      <c r="BR3" s="3" t="s">
        <v>8</v>
      </c>
      <c r="BS3" s="3" t="s">
        <v>6</v>
      </c>
      <c r="BT3" s="3" t="s">
        <v>7</v>
      </c>
      <c r="BU3" s="3" t="s">
        <v>9</v>
      </c>
      <c r="BV3" s="3" t="s">
        <v>8</v>
      </c>
      <c r="BW3" s="3" t="s">
        <v>8</v>
      </c>
      <c r="BX3" s="3" t="s">
        <v>20</v>
      </c>
      <c r="BY3" s="106"/>
      <c r="BZ3" s="106"/>
    </row>
    <row r="4" spans="1:78" s="4" customFormat="1" ht="11.1" customHeight="1">
      <c r="A4" s="48">
        <v>1</v>
      </c>
      <c r="B4" s="6">
        <v>1</v>
      </c>
      <c r="C4" s="7" t="s">
        <v>167</v>
      </c>
      <c r="D4" s="8">
        <v>7</v>
      </c>
      <c r="E4" s="9">
        <v>37.299999999999997</v>
      </c>
      <c r="F4" s="10">
        <v>6940</v>
      </c>
      <c r="G4" s="9">
        <v>20</v>
      </c>
      <c r="H4" s="49">
        <f>SUM(D4,D5)</f>
        <v>15</v>
      </c>
      <c r="I4" s="37">
        <v>1</v>
      </c>
      <c r="J4" s="7" t="s">
        <v>144</v>
      </c>
      <c r="K4" s="8">
        <v>22</v>
      </c>
      <c r="L4" s="9">
        <v>49.9</v>
      </c>
      <c r="M4" s="10">
        <v>21460</v>
      </c>
      <c r="N4" s="9">
        <v>1</v>
      </c>
      <c r="O4" s="51">
        <f>SUM(K4,K5)</f>
        <v>28</v>
      </c>
      <c r="P4" s="32">
        <v>1</v>
      </c>
      <c r="Q4" s="7" t="s">
        <v>161</v>
      </c>
      <c r="R4" s="8">
        <v>4</v>
      </c>
      <c r="S4" s="9">
        <v>30.5</v>
      </c>
      <c r="T4" s="10">
        <v>3850</v>
      </c>
      <c r="U4" s="9">
        <v>21</v>
      </c>
      <c r="V4" s="56">
        <f>SUM(R4,R5)</f>
        <v>17</v>
      </c>
      <c r="W4" s="56">
        <f>SUM(H4,O4,V4)</f>
        <v>60</v>
      </c>
      <c r="X4" s="48">
        <f>SUM(W4)-26</f>
        <v>34</v>
      </c>
      <c r="Y4" s="43" t="s">
        <v>38</v>
      </c>
      <c r="AA4" s="48">
        <v>1</v>
      </c>
      <c r="AB4" s="6">
        <v>1</v>
      </c>
      <c r="AC4" s="7" t="s">
        <v>64</v>
      </c>
      <c r="AD4" s="8">
        <v>2</v>
      </c>
      <c r="AE4" s="9">
        <v>26.3</v>
      </c>
      <c r="AF4" s="10">
        <v>1790</v>
      </c>
      <c r="AG4" s="9">
        <v>38</v>
      </c>
      <c r="AH4" s="49">
        <f>SUM(AD4,AD5)</f>
        <v>2</v>
      </c>
      <c r="AI4" s="37">
        <v>1</v>
      </c>
      <c r="AJ4" s="7" t="s">
        <v>128</v>
      </c>
      <c r="AK4" s="8">
        <v>9</v>
      </c>
      <c r="AL4" s="9">
        <v>33</v>
      </c>
      <c r="AM4" s="10">
        <v>8130</v>
      </c>
      <c r="AN4" s="9">
        <v>1</v>
      </c>
      <c r="AO4" s="51">
        <f>SUM(AK4,AK5)</f>
        <v>12</v>
      </c>
      <c r="AP4" s="32">
        <v>1</v>
      </c>
      <c r="AQ4" s="7" t="s">
        <v>136</v>
      </c>
      <c r="AR4" s="8">
        <v>2</v>
      </c>
      <c r="AS4" s="9">
        <v>37</v>
      </c>
      <c r="AT4" s="10">
        <v>2120</v>
      </c>
      <c r="AU4" s="9">
        <v>20</v>
      </c>
      <c r="AV4" s="56">
        <f>SUM(AR4,AR5)</f>
        <v>5</v>
      </c>
      <c r="AW4" s="56">
        <f>SUM(AH4,AO4,AV4)</f>
        <v>19</v>
      </c>
      <c r="AX4" s="48">
        <f>SUM(AW4)-17</f>
        <v>2</v>
      </c>
      <c r="AY4" s="43" t="s">
        <v>68</v>
      </c>
      <c r="BA4" s="48">
        <v>1</v>
      </c>
      <c r="BB4" s="6">
        <v>1</v>
      </c>
      <c r="BC4" s="7" t="s">
        <v>208</v>
      </c>
      <c r="BD4" s="8">
        <v>20</v>
      </c>
      <c r="BE4" s="9">
        <v>37.1</v>
      </c>
      <c r="BF4" s="10">
        <v>19340</v>
      </c>
      <c r="BG4" s="9">
        <v>2</v>
      </c>
      <c r="BH4" s="49">
        <f>SUM(BD4,BD5)</f>
        <v>31</v>
      </c>
      <c r="BI4" s="37">
        <v>1</v>
      </c>
      <c r="BJ4" s="7" t="s">
        <v>122</v>
      </c>
      <c r="BK4" s="8">
        <v>4</v>
      </c>
      <c r="BL4" s="9">
        <v>36.799999999999997</v>
      </c>
      <c r="BM4" s="10">
        <v>3970</v>
      </c>
      <c r="BN4" s="9">
        <v>28</v>
      </c>
      <c r="BO4" s="51">
        <f>SUM(BK4,BK5)</f>
        <v>10</v>
      </c>
      <c r="BP4" s="32">
        <v>1</v>
      </c>
      <c r="BQ4" s="7" t="s">
        <v>133</v>
      </c>
      <c r="BR4" s="8">
        <v>3</v>
      </c>
      <c r="BS4" s="9">
        <v>32</v>
      </c>
      <c r="BT4" s="10">
        <v>2790</v>
      </c>
      <c r="BU4" s="9">
        <v>38</v>
      </c>
      <c r="BV4" s="56">
        <f>SUM(BR4,BR5)</f>
        <v>9</v>
      </c>
      <c r="BW4" s="56">
        <f>SUM(BH4,BO4,BV4)</f>
        <v>50</v>
      </c>
      <c r="BX4" s="48">
        <f>SUM(BW4)-35</f>
        <v>15</v>
      </c>
      <c r="BY4" s="107" t="s">
        <v>86</v>
      </c>
      <c r="BZ4" s="107"/>
    </row>
    <row r="5" spans="1:78" s="4" customFormat="1" ht="11.1" customHeight="1">
      <c r="A5" s="48"/>
      <c r="B5" s="6">
        <v>2</v>
      </c>
      <c r="C5" s="7" t="s">
        <v>108</v>
      </c>
      <c r="D5" s="8">
        <v>8</v>
      </c>
      <c r="E5" s="9">
        <v>43.8</v>
      </c>
      <c r="F5" s="10">
        <v>8360</v>
      </c>
      <c r="G5" s="9">
        <v>14</v>
      </c>
      <c r="H5" s="49"/>
      <c r="I5" s="37">
        <v>2</v>
      </c>
      <c r="J5" s="7" t="s">
        <v>54</v>
      </c>
      <c r="K5" s="8">
        <v>6</v>
      </c>
      <c r="L5" s="9">
        <v>29.2</v>
      </c>
      <c r="M5" s="10">
        <v>5550</v>
      </c>
      <c r="N5" s="9">
        <v>14</v>
      </c>
      <c r="O5" s="51"/>
      <c r="P5" s="32">
        <v>2</v>
      </c>
      <c r="Q5" s="7" t="s">
        <v>210</v>
      </c>
      <c r="R5" s="8">
        <v>13</v>
      </c>
      <c r="S5" s="9">
        <v>35.5</v>
      </c>
      <c r="T5" s="10">
        <v>12700</v>
      </c>
      <c r="U5" s="9">
        <v>3</v>
      </c>
      <c r="V5" s="56"/>
      <c r="W5" s="56"/>
      <c r="X5" s="48"/>
      <c r="Y5" s="44"/>
      <c r="AA5" s="48"/>
      <c r="AB5" s="6">
        <v>2</v>
      </c>
      <c r="AC5" s="7" t="s">
        <v>233</v>
      </c>
      <c r="AD5" s="8">
        <v>0</v>
      </c>
      <c r="AE5" s="9"/>
      <c r="AF5" s="10"/>
      <c r="AG5" s="9">
        <v>54</v>
      </c>
      <c r="AH5" s="49"/>
      <c r="AI5" s="37">
        <v>2</v>
      </c>
      <c r="AJ5" s="7" t="s">
        <v>170</v>
      </c>
      <c r="AK5" s="8">
        <v>3</v>
      </c>
      <c r="AL5" s="9">
        <v>32.5</v>
      </c>
      <c r="AM5" s="10">
        <v>2820</v>
      </c>
      <c r="AN5" s="9">
        <v>28</v>
      </c>
      <c r="AO5" s="51"/>
      <c r="AP5" s="32">
        <v>2</v>
      </c>
      <c r="AQ5" s="7" t="s">
        <v>194</v>
      </c>
      <c r="AR5" s="8">
        <v>3</v>
      </c>
      <c r="AS5" s="9">
        <v>26.5</v>
      </c>
      <c r="AT5" s="10">
        <v>2670</v>
      </c>
      <c r="AU5" s="9">
        <v>16</v>
      </c>
      <c r="AV5" s="56"/>
      <c r="AW5" s="56"/>
      <c r="AX5" s="48"/>
      <c r="AY5" s="44"/>
      <c r="BA5" s="48"/>
      <c r="BB5" s="6">
        <v>2</v>
      </c>
      <c r="BC5" s="7" t="s">
        <v>141</v>
      </c>
      <c r="BD5" s="8">
        <v>11</v>
      </c>
      <c r="BE5" s="9">
        <v>34.700000000000003</v>
      </c>
      <c r="BF5" s="10">
        <v>10730</v>
      </c>
      <c r="BG5" s="9">
        <v>14</v>
      </c>
      <c r="BH5" s="49"/>
      <c r="BI5" s="37">
        <v>2</v>
      </c>
      <c r="BJ5" s="7" t="s">
        <v>66</v>
      </c>
      <c r="BK5" s="8">
        <v>6</v>
      </c>
      <c r="BL5" s="9">
        <v>31.3</v>
      </c>
      <c r="BM5" s="10">
        <v>5550</v>
      </c>
      <c r="BN5" s="9">
        <v>18</v>
      </c>
      <c r="BO5" s="51"/>
      <c r="BP5" s="32">
        <v>2</v>
      </c>
      <c r="BQ5" s="7" t="s">
        <v>140</v>
      </c>
      <c r="BR5" s="8">
        <v>6</v>
      </c>
      <c r="BS5" s="9">
        <v>32</v>
      </c>
      <c r="BT5" s="10">
        <v>5670</v>
      </c>
      <c r="BU5" s="9">
        <v>20</v>
      </c>
      <c r="BV5" s="56"/>
      <c r="BW5" s="56"/>
      <c r="BX5" s="48"/>
      <c r="BY5" s="107"/>
      <c r="BZ5" s="107"/>
    </row>
    <row r="6" spans="1:78" s="4" customFormat="1" ht="11.1" customHeight="1">
      <c r="A6" s="50">
        <v>2</v>
      </c>
      <c r="B6" s="11">
        <v>3</v>
      </c>
      <c r="C6" s="12" t="s">
        <v>155</v>
      </c>
      <c r="D6" s="13">
        <v>13</v>
      </c>
      <c r="E6" s="14">
        <v>31.3</v>
      </c>
      <c r="F6" s="15">
        <v>12550</v>
      </c>
      <c r="G6" s="14">
        <v>4</v>
      </c>
      <c r="H6" s="58">
        <f>SUM(D6,D7)</f>
        <v>26</v>
      </c>
      <c r="I6" s="38">
        <v>3</v>
      </c>
      <c r="J6" s="12" t="s">
        <v>189</v>
      </c>
      <c r="K6" s="13">
        <v>6</v>
      </c>
      <c r="L6" s="14">
        <v>34.799999999999997</v>
      </c>
      <c r="M6" s="15">
        <v>6030</v>
      </c>
      <c r="N6" s="14">
        <v>9</v>
      </c>
      <c r="O6" s="59">
        <f>SUM(K6,K7)</f>
        <v>7</v>
      </c>
      <c r="P6" s="33">
        <v>3</v>
      </c>
      <c r="Q6" s="12" t="s">
        <v>101</v>
      </c>
      <c r="R6" s="13">
        <v>1</v>
      </c>
      <c r="S6" s="14">
        <v>31.3</v>
      </c>
      <c r="T6" s="15">
        <v>1060</v>
      </c>
      <c r="U6" s="14">
        <v>39</v>
      </c>
      <c r="V6" s="57">
        <f>SUM(R6,R7)</f>
        <v>7</v>
      </c>
      <c r="W6" s="57">
        <f>SUM(H6,O6,V6)</f>
        <v>40</v>
      </c>
      <c r="X6" s="50">
        <f t="shared" ref="X6" si="0">SUM(W6)-26</f>
        <v>14</v>
      </c>
      <c r="Y6" s="41" t="s">
        <v>39</v>
      </c>
      <c r="AA6" s="50">
        <v>2</v>
      </c>
      <c r="AB6" s="11">
        <v>3</v>
      </c>
      <c r="AC6" s="12" t="s">
        <v>222</v>
      </c>
      <c r="AD6" s="13">
        <v>5</v>
      </c>
      <c r="AE6" s="14">
        <v>26.3</v>
      </c>
      <c r="AF6" s="15">
        <v>4430</v>
      </c>
      <c r="AG6" s="14">
        <v>17</v>
      </c>
      <c r="AH6" s="58">
        <f>SUM(AD6,AD7)</f>
        <v>8</v>
      </c>
      <c r="AI6" s="38">
        <v>3</v>
      </c>
      <c r="AJ6" s="12" t="s">
        <v>118</v>
      </c>
      <c r="AK6" s="13">
        <v>8</v>
      </c>
      <c r="AL6" s="14">
        <v>31</v>
      </c>
      <c r="AM6" s="15">
        <v>7160</v>
      </c>
      <c r="AN6" s="14">
        <v>2</v>
      </c>
      <c r="AO6" s="59">
        <f>SUM(AK6,AK7)</f>
        <v>13</v>
      </c>
      <c r="AP6" s="33">
        <v>3</v>
      </c>
      <c r="AQ6" s="12" t="s">
        <v>130</v>
      </c>
      <c r="AR6" s="13">
        <v>4</v>
      </c>
      <c r="AS6" s="14">
        <v>31.8</v>
      </c>
      <c r="AT6" s="15">
        <v>3970</v>
      </c>
      <c r="AU6" s="14">
        <v>11</v>
      </c>
      <c r="AV6" s="57">
        <f>SUM(AR6,AR7)</f>
        <v>7</v>
      </c>
      <c r="AW6" s="57">
        <f>SUM(AH6,AO6,AV6)</f>
        <v>28</v>
      </c>
      <c r="AX6" s="50">
        <f t="shared" ref="AX6" si="1">SUM(AW6)-17</f>
        <v>11</v>
      </c>
      <c r="AY6" s="41" t="s">
        <v>69</v>
      </c>
      <c r="BA6" s="50">
        <v>2</v>
      </c>
      <c r="BB6" s="11">
        <v>3</v>
      </c>
      <c r="BC6" s="12" t="s">
        <v>142</v>
      </c>
      <c r="BD6" s="13">
        <v>6</v>
      </c>
      <c r="BE6" s="14">
        <v>35.5</v>
      </c>
      <c r="BF6" s="15">
        <v>5910</v>
      </c>
      <c r="BG6" s="14">
        <v>23</v>
      </c>
      <c r="BH6" s="58">
        <f>SUM(BD6,BD7)</f>
        <v>18</v>
      </c>
      <c r="BI6" s="38">
        <v>3</v>
      </c>
      <c r="BJ6" s="12" t="s">
        <v>225</v>
      </c>
      <c r="BK6" s="13">
        <v>5</v>
      </c>
      <c r="BL6" s="14">
        <v>38.700000000000003</v>
      </c>
      <c r="BM6" s="15">
        <v>5330</v>
      </c>
      <c r="BN6" s="14">
        <v>21</v>
      </c>
      <c r="BO6" s="59">
        <f>SUM(BK6,BK7)</f>
        <v>6</v>
      </c>
      <c r="BP6" s="33">
        <v>3</v>
      </c>
      <c r="BQ6" s="12" t="s">
        <v>102</v>
      </c>
      <c r="BR6" s="13">
        <v>5</v>
      </c>
      <c r="BS6" s="14">
        <v>26.2</v>
      </c>
      <c r="BT6" s="15">
        <v>4490</v>
      </c>
      <c r="BU6" s="14">
        <v>23</v>
      </c>
      <c r="BV6" s="57">
        <f>SUM(BR6,BR7)</f>
        <v>11</v>
      </c>
      <c r="BW6" s="57">
        <f>SUM(BH6,BO6,BV6)</f>
        <v>35</v>
      </c>
      <c r="BX6" s="50">
        <f t="shared" ref="BX6" si="2">SUM(BW6)-35</f>
        <v>0</v>
      </c>
      <c r="BY6" s="108" t="s">
        <v>87</v>
      </c>
      <c r="BZ6" s="108"/>
    </row>
    <row r="7" spans="1:78" s="4" customFormat="1" ht="11.1" customHeight="1">
      <c r="A7" s="50"/>
      <c r="B7" s="11">
        <v>4</v>
      </c>
      <c r="C7" s="12" t="s">
        <v>168</v>
      </c>
      <c r="D7" s="13">
        <v>13</v>
      </c>
      <c r="E7" s="14">
        <v>29.2</v>
      </c>
      <c r="F7" s="15">
        <v>12340</v>
      </c>
      <c r="G7" s="14">
        <v>5</v>
      </c>
      <c r="H7" s="58"/>
      <c r="I7" s="38">
        <v>4</v>
      </c>
      <c r="J7" s="12" t="s">
        <v>59</v>
      </c>
      <c r="K7" s="13">
        <v>1</v>
      </c>
      <c r="L7" s="14">
        <v>27.4</v>
      </c>
      <c r="M7" s="15">
        <v>940</v>
      </c>
      <c r="N7" s="14">
        <v>39.5</v>
      </c>
      <c r="O7" s="59"/>
      <c r="P7" s="33">
        <v>4</v>
      </c>
      <c r="Q7" s="12" t="s">
        <v>211</v>
      </c>
      <c r="R7" s="13">
        <v>6</v>
      </c>
      <c r="S7" s="14">
        <v>28.5</v>
      </c>
      <c r="T7" s="15">
        <v>5550</v>
      </c>
      <c r="U7" s="14">
        <v>12</v>
      </c>
      <c r="V7" s="57"/>
      <c r="W7" s="57"/>
      <c r="X7" s="50"/>
      <c r="Y7" s="42"/>
      <c r="AA7" s="50"/>
      <c r="AB7" s="11">
        <v>4</v>
      </c>
      <c r="AC7" s="12" t="s">
        <v>114</v>
      </c>
      <c r="AD7" s="13">
        <v>3</v>
      </c>
      <c r="AE7" s="14">
        <v>33</v>
      </c>
      <c r="AF7" s="15">
        <v>2880</v>
      </c>
      <c r="AG7" s="14">
        <v>28</v>
      </c>
      <c r="AH7" s="58"/>
      <c r="AI7" s="38">
        <v>4</v>
      </c>
      <c r="AJ7" s="12" t="s">
        <v>174</v>
      </c>
      <c r="AK7" s="13">
        <v>5</v>
      </c>
      <c r="AL7" s="14">
        <v>27.1</v>
      </c>
      <c r="AM7" s="15">
        <v>4490</v>
      </c>
      <c r="AN7" s="14">
        <v>8</v>
      </c>
      <c r="AO7" s="59"/>
      <c r="AP7" s="33">
        <v>4</v>
      </c>
      <c r="AQ7" s="12" t="s">
        <v>197</v>
      </c>
      <c r="AR7" s="13">
        <v>3</v>
      </c>
      <c r="AS7" s="14">
        <v>35.4</v>
      </c>
      <c r="AT7" s="15">
        <v>3120</v>
      </c>
      <c r="AU7" s="14">
        <v>14</v>
      </c>
      <c r="AV7" s="57"/>
      <c r="AW7" s="57"/>
      <c r="AX7" s="50"/>
      <c r="AY7" s="42"/>
      <c r="BA7" s="50"/>
      <c r="BB7" s="11">
        <v>4</v>
      </c>
      <c r="BC7" s="12" t="s">
        <v>166</v>
      </c>
      <c r="BD7" s="13">
        <v>12</v>
      </c>
      <c r="BE7" s="14">
        <v>31.6</v>
      </c>
      <c r="BF7" s="15">
        <v>10830</v>
      </c>
      <c r="BG7" s="14">
        <v>13</v>
      </c>
      <c r="BH7" s="58"/>
      <c r="BI7" s="38">
        <v>4</v>
      </c>
      <c r="BJ7" s="12" t="s">
        <v>234</v>
      </c>
      <c r="BK7" s="13">
        <v>1</v>
      </c>
      <c r="BL7" s="14">
        <v>34.5</v>
      </c>
      <c r="BM7" s="15">
        <v>1150</v>
      </c>
      <c r="BN7" s="14">
        <v>47</v>
      </c>
      <c r="BO7" s="59"/>
      <c r="BP7" s="33">
        <v>4</v>
      </c>
      <c r="BQ7" s="12" t="s">
        <v>175</v>
      </c>
      <c r="BR7" s="13">
        <v>6</v>
      </c>
      <c r="BS7" s="14">
        <v>32.799999999999997</v>
      </c>
      <c r="BT7" s="15">
        <v>6030</v>
      </c>
      <c r="BU7" s="14">
        <v>17</v>
      </c>
      <c r="BV7" s="57"/>
      <c r="BW7" s="57"/>
      <c r="BX7" s="50"/>
      <c r="BY7" s="108"/>
      <c r="BZ7" s="108"/>
    </row>
    <row r="8" spans="1:78" s="4" customFormat="1" ht="11.1" customHeight="1">
      <c r="A8" s="48">
        <v>3</v>
      </c>
      <c r="B8" s="6">
        <v>5</v>
      </c>
      <c r="C8" s="7" t="s">
        <v>169</v>
      </c>
      <c r="D8" s="8">
        <v>8</v>
      </c>
      <c r="E8" s="9">
        <v>35.200000000000003</v>
      </c>
      <c r="F8" s="10">
        <v>8090</v>
      </c>
      <c r="G8" s="9">
        <v>16</v>
      </c>
      <c r="H8" s="49">
        <f>SUM(D8,D9)</f>
        <v>19</v>
      </c>
      <c r="I8" s="37">
        <v>5</v>
      </c>
      <c r="J8" s="7" t="s">
        <v>190</v>
      </c>
      <c r="K8" s="8">
        <v>5</v>
      </c>
      <c r="L8" s="9">
        <v>32.1</v>
      </c>
      <c r="M8" s="10">
        <v>4970</v>
      </c>
      <c r="N8" s="9">
        <v>18</v>
      </c>
      <c r="O8" s="51">
        <f>SUM(K8,K9)</f>
        <v>5</v>
      </c>
      <c r="P8" s="32">
        <v>5</v>
      </c>
      <c r="Q8" s="7" t="s">
        <v>212</v>
      </c>
      <c r="R8" s="8">
        <v>14</v>
      </c>
      <c r="S8" s="9">
        <v>37</v>
      </c>
      <c r="T8" s="10">
        <v>14300</v>
      </c>
      <c r="U8" s="9">
        <v>1</v>
      </c>
      <c r="V8" s="56">
        <f>SUM(R8,R9)</f>
        <v>18</v>
      </c>
      <c r="W8" s="56">
        <f>SUM(H8,O8,V8)</f>
        <v>42</v>
      </c>
      <c r="X8" s="48">
        <f t="shared" ref="X8" si="3">SUM(W8)-26</f>
        <v>16</v>
      </c>
      <c r="Y8" s="43" t="s">
        <v>18</v>
      </c>
      <c r="AA8" s="48">
        <v>3</v>
      </c>
      <c r="AB8" s="6">
        <v>5</v>
      </c>
      <c r="AC8" s="7" t="s">
        <v>232</v>
      </c>
      <c r="AD8" s="8">
        <v>11</v>
      </c>
      <c r="AE8" s="9">
        <v>36.700000000000003</v>
      </c>
      <c r="AF8" s="10">
        <v>10460</v>
      </c>
      <c r="AG8" s="9">
        <v>2</v>
      </c>
      <c r="AH8" s="49">
        <f>SUM(AD8,AD9)</f>
        <v>11</v>
      </c>
      <c r="AI8" s="37">
        <v>5</v>
      </c>
      <c r="AJ8" s="7" t="s">
        <v>58</v>
      </c>
      <c r="AK8" s="8">
        <v>5</v>
      </c>
      <c r="AL8" s="9">
        <v>27</v>
      </c>
      <c r="AM8" s="10">
        <v>4430</v>
      </c>
      <c r="AN8" s="9">
        <v>9</v>
      </c>
      <c r="AO8" s="51">
        <f>SUM(AK8,AK9)</f>
        <v>11</v>
      </c>
      <c r="AP8" s="32">
        <v>5</v>
      </c>
      <c r="AQ8" s="7" t="s">
        <v>202</v>
      </c>
      <c r="AR8" s="8">
        <v>1</v>
      </c>
      <c r="AS8" s="9">
        <v>27.5</v>
      </c>
      <c r="AT8" s="10">
        <v>940</v>
      </c>
      <c r="AU8" s="9">
        <v>36</v>
      </c>
      <c r="AV8" s="56">
        <f>SUM(AR8,AR9)</f>
        <v>4</v>
      </c>
      <c r="AW8" s="56">
        <f>SUM(AH8,AO8,AV8)</f>
        <v>26</v>
      </c>
      <c r="AX8" s="48">
        <f t="shared" ref="AX8" si="4">SUM(AW8)-17</f>
        <v>9</v>
      </c>
      <c r="AY8" s="43" t="s">
        <v>70</v>
      </c>
      <c r="BA8" s="48">
        <v>3</v>
      </c>
      <c r="BB8" s="6">
        <v>5</v>
      </c>
      <c r="BC8" s="7" t="s">
        <v>112</v>
      </c>
      <c r="BD8" s="8">
        <v>1</v>
      </c>
      <c r="BE8" s="9">
        <v>30.9</v>
      </c>
      <c r="BF8" s="10">
        <v>1030</v>
      </c>
      <c r="BG8" s="9">
        <v>52</v>
      </c>
      <c r="BH8" s="49">
        <f>SUM(BD8,BD9)</f>
        <v>7</v>
      </c>
      <c r="BI8" s="37">
        <v>5</v>
      </c>
      <c r="BJ8" s="7" t="s">
        <v>217</v>
      </c>
      <c r="BK8" s="8">
        <v>1</v>
      </c>
      <c r="BL8" s="9">
        <v>25.2</v>
      </c>
      <c r="BM8" s="10">
        <v>880</v>
      </c>
      <c r="BN8" s="9">
        <v>52</v>
      </c>
      <c r="BO8" s="51">
        <f>SUM(BK8,BK9)</f>
        <v>4</v>
      </c>
      <c r="BP8" s="32">
        <v>5</v>
      </c>
      <c r="BQ8" s="7" t="s">
        <v>167</v>
      </c>
      <c r="BR8" s="8">
        <v>2</v>
      </c>
      <c r="BS8" s="9">
        <v>32.700000000000003</v>
      </c>
      <c r="BT8" s="10">
        <v>1970</v>
      </c>
      <c r="BU8" s="9">
        <v>41</v>
      </c>
      <c r="BV8" s="56">
        <f>SUM(BR8,BR9)</f>
        <v>6</v>
      </c>
      <c r="BW8" s="56">
        <f>SUM(BH8,BO8,BV8)</f>
        <v>17</v>
      </c>
      <c r="BX8" s="48">
        <f t="shared" ref="BX8" si="5">SUM(BW8)-35</f>
        <v>-18</v>
      </c>
      <c r="BY8" s="107" t="s">
        <v>18</v>
      </c>
      <c r="BZ8" s="107"/>
    </row>
    <row r="9" spans="1:78" s="4" customFormat="1" ht="11.1" customHeight="1">
      <c r="A9" s="48"/>
      <c r="B9" s="6">
        <v>6</v>
      </c>
      <c r="C9" s="7" t="s">
        <v>157</v>
      </c>
      <c r="D9" s="8">
        <v>11</v>
      </c>
      <c r="E9" s="9">
        <v>38.5</v>
      </c>
      <c r="F9" s="10">
        <v>11630</v>
      </c>
      <c r="G9" s="9">
        <v>7</v>
      </c>
      <c r="H9" s="49"/>
      <c r="I9" s="37">
        <v>6</v>
      </c>
      <c r="J9" s="7" t="s">
        <v>33</v>
      </c>
      <c r="K9" s="8">
        <v>0</v>
      </c>
      <c r="L9" s="9"/>
      <c r="M9" s="10"/>
      <c r="N9" s="9">
        <v>54</v>
      </c>
      <c r="O9" s="51"/>
      <c r="P9" s="32">
        <v>6</v>
      </c>
      <c r="Q9" s="7" t="s">
        <v>213</v>
      </c>
      <c r="R9" s="8">
        <v>4</v>
      </c>
      <c r="S9" s="9">
        <v>31.7</v>
      </c>
      <c r="T9" s="10">
        <v>4120</v>
      </c>
      <c r="U9" s="9">
        <v>17</v>
      </c>
      <c r="V9" s="56"/>
      <c r="W9" s="56"/>
      <c r="X9" s="48"/>
      <c r="Y9" s="44"/>
      <c r="AA9" s="48"/>
      <c r="AB9" s="6">
        <v>6</v>
      </c>
      <c r="AC9" s="7" t="s">
        <v>104</v>
      </c>
      <c r="AD9" s="8">
        <v>0</v>
      </c>
      <c r="AE9" s="9"/>
      <c r="AF9" s="10"/>
      <c r="AG9" s="9">
        <v>54</v>
      </c>
      <c r="AH9" s="49"/>
      <c r="AI9" s="37">
        <v>6</v>
      </c>
      <c r="AJ9" s="7" t="s">
        <v>106</v>
      </c>
      <c r="AK9" s="8">
        <v>6</v>
      </c>
      <c r="AL9" s="9">
        <v>29.3</v>
      </c>
      <c r="AM9" s="10">
        <v>5700</v>
      </c>
      <c r="AN9" s="9">
        <v>4</v>
      </c>
      <c r="AO9" s="51"/>
      <c r="AP9" s="32">
        <v>6</v>
      </c>
      <c r="AQ9" s="7" t="s">
        <v>148</v>
      </c>
      <c r="AR9" s="8">
        <v>3</v>
      </c>
      <c r="AS9" s="9">
        <v>25.3</v>
      </c>
      <c r="AT9" s="10">
        <v>2640</v>
      </c>
      <c r="AU9" s="9">
        <v>17</v>
      </c>
      <c r="AV9" s="56"/>
      <c r="AW9" s="56"/>
      <c r="AX9" s="48"/>
      <c r="AY9" s="44"/>
      <c r="BA9" s="48"/>
      <c r="BB9" s="6">
        <v>6</v>
      </c>
      <c r="BC9" s="7" t="s">
        <v>194</v>
      </c>
      <c r="BD9" s="8">
        <v>6</v>
      </c>
      <c r="BE9" s="9">
        <v>37.200000000000003</v>
      </c>
      <c r="BF9" s="10">
        <v>6030</v>
      </c>
      <c r="BG9" s="9">
        <v>22</v>
      </c>
      <c r="BH9" s="49"/>
      <c r="BI9" s="37">
        <v>6</v>
      </c>
      <c r="BJ9" s="7" t="s">
        <v>243</v>
      </c>
      <c r="BK9" s="8">
        <v>3</v>
      </c>
      <c r="BL9" s="9">
        <v>32.1</v>
      </c>
      <c r="BM9" s="10">
        <v>3030</v>
      </c>
      <c r="BN9" s="9">
        <v>34</v>
      </c>
      <c r="BO9" s="51"/>
      <c r="BP9" s="32">
        <v>6</v>
      </c>
      <c r="BQ9" s="7" t="s">
        <v>181</v>
      </c>
      <c r="BR9" s="8">
        <v>4</v>
      </c>
      <c r="BS9" s="9">
        <v>31.8</v>
      </c>
      <c r="BT9" s="10">
        <v>3670</v>
      </c>
      <c r="BU9" s="9">
        <v>29</v>
      </c>
      <c r="BV9" s="56"/>
      <c r="BW9" s="56"/>
      <c r="BX9" s="48"/>
      <c r="BY9" s="107"/>
      <c r="BZ9" s="107"/>
    </row>
    <row r="10" spans="1:78" s="4" customFormat="1" ht="11.1" customHeight="1">
      <c r="A10" s="50">
        <v>4</v>
      </c>
      <c r="B10" s="11">
        <v>7</v>
      </c>
      <c r="C10" s="12" t="s">
        <v>170</v>
      </c>
      <c r="D10" s="13">
        <v>9</v>
      </c>
      <c r="E10" s="14">
        <v>32.700000000000003</v>
      </c>
      <c r="F10" s="15">
        <v>8700</v>
      </c>
      <c r="G10" s="14">
        <v>13</v>
      </c>
      <c r="H10" s="65">
        <f>SUM(D10,D11)</f>
        <v>22</v>
      </c>
      <c r="I10" s="38">
        <v>7</v>
      </c>
      <c r="J10" s="12" t="s">
        <v>191</v>
      </c>
      <c r="K10" s="13">
        <v>8</v>
      </c>
      <c r="L10" s="14">
        <v>35.4</v>
      </c>
      <c r="M10" s="15">
        <v>8150</v>
      </c>
      <c r="N10" s="14">
        <v>6</v>
      </c>
      <c r="O10" s="52">
        <f>SUM(K10,K11)</f>
        <v>13</v>
      </c>
      <c r="P10" s="33">
        <v>7</v>
      </c>
      <c r="Q10" s="12" t="s">
        <v>109</v>
      </c>
      <c r="R10" s="13">
        <v>4</v>
      </c>
      <c r="S10" s="14">
        <v>30.5</v>
      </c>
      <c r="T10" s="15">
        <v>3970</v>
      </c>
      <c r="U10" s="14">
        <v>19</v>
      </c>
      <c r="V10" s="57">
        <f>SUM(R10,R11)</f>
        <v>13</v>
      </c>
      <c r="W10" s="57">
        <f>SUM(H10,O10,V10)</f>
        <v>48</v>
      </c>
      <c r="X10" s="50">
        <f t="shared" ref="X10" si="6">SUM(W10)-26</f>
        <v>22</v>
      </c>
      <c r="Y10" s="41" t="s">
        <v>34</v>
      </c>
      <c r="AA10" s="50">
        <v>4</v>
      </c>
      <c r="AB10" s="11">
        <v>7</v>
      </c>
      <c r="AC10" s="12" t="s">
        <v>220</v>
      </c>
      <c r="AD10" s="13">
        <v>3</v>
      </c>
      <c r="AE10" s="14">
        <v>26.5</v>
      </c>
      <c r="AF10" s="15">
        <v>2640</v>
      </c>
      <c r="AG10" s="14">
        <v>31</v>
      </c>
      <c r="AH10" s="65">
        <f>SUM(AD10,AD11)</f>
        <v>10</v>
      </c>
      <c r="AI10" s="38">
        <v>7</v>
      </c>
      <c r="AJ10" s="12" t="s">
        <v>159</v>
      </c>
      <c r="AK10" s="13">
        <v>0</v>
      </c>
      <c r="AL10" s="14"/>
      <c r="AM10" s="15"/>
      <c r="AN10" s="14">
        <v>54</v>
      </c>
      <c r="AO10" s="52">
        <f>SUM(AK10,AK11)</f>
        <v>1</v>
      </c>
      <c r="AP10" s="33">
        <v>7</v>
      </c>
      <c r="AQ10" s="12" t="s">
        <v>151</v>
      </c>
      <c r="AR10" s="13">
        <v>1</v>
      </c>
      <c r="AS10" s="14">
        <v>27</v>
      </c>
      <c r="AT10" s="15">
        <v>910</v>
      </c>
      <c r="AU10" s="14">
        <v>37</v>
      </c>
      <c r="AV10" s="57">
        <f>SUM(AR10,AR11)</f>
        <v>1</v>
      </c>
      <c r="AW10" s="57">
        <f>SUM(AH10,AO10,AV10)</f>
        <v>12</v>
      </c>
      <c r="AX10" s="50">
        <f t="shared" ref="AX10" si="7">SUM(AW10)-17</f>
        <v>-5</v>
      </c>
      <c r="AY10" s="41" t="s">
        <v>25</v>
      </c>
      <c r="BA10" s="50">
        <v>4</v>
      </c>
      <c r="BB10" s="11">
        <v>7</v>
      </c>
      <c r="BC10" s="12" t="s">
        <v>151</v>
      </c>
      <c r="BD10" s="13">
        <v>5</v>
      </c>
      <c r="BE10" s="14">
        <v>36</v>
      </c>
      <c r="BF10" s="15">
        <v>5240</v>
      </c>
      <c r="BG10" s="14">
        <v>27</v>
      </c>
      <c r="BH10" s="65">
        <f>SUM(BD10,BD11)</f>
        <v>6</v>
      </c>
      <c r="BI10" s="38">
        <v>7</v>
      </c>
      <c r="BJ10" s="12" t="s">
        <v>99</v>
      </c>
      <c r="BK10" s="13">
        <v>2</v>
      </c>
      <c r="BL10" s="14">
        <v>30.5</v>
      </c>
      <c r="BM10" s="15">
        <v>1970</v>
      </c>
      <c r="BN10" s="14">
        <v>41</v>
      </c>
      <c r="BO10" s="52">
        <f>SUM(BK10,BK11)</f>
        <v>7</v>
      </c>
      <c r="BP10" s="33">
        <v>7</v>
      </c>
      <c r="BQ10" s="12" t="s">
        <v>53</v>
      </c>
      <c r="BR10" s="13">
        <v>1</v>
      </c>
      <c r="BS10" s="14">
        <v>27.8</v>
      </c>
      <c r="BT10" s="15">
        <v>940</v>
      </c>
      <c r="BU10" s="14">
        <v>47</v>
      </c>
      <c r="BV10" s="57">
        <f>SUM(BR10,BR11)</f>
        <v>1</v>
      </c>
      <c r="BW10" s="57">
        <f>SUM(BH10,BO10,BV10)</f>
        <v>14</v>
      </c>
      <c r="BX10" s="50">
        <f t="shared" ref="BX10" si="8">SUM(BW10)-35</f>
        <v>-21</v>
      </c>
      <c r="BY10" s="108" t="s">
        <v>18</v>
      </c>
      <c r="BZ10" s="108"/>
    </row>
    <row r="11" spans="1:78" s="4" customFormat="1" ht="11.1" customHeight="1">
      <c r="A11" s="50"/>
      <c r="B11" s="11">
        <v>8</v>
      </c>
      <c r="C11" s="12" t="s">
        <v>145</v>
      </c>
      <c r="D11" s="13">
        <v>13</v>
      </c>
      <c r="E11" s="14">
        <v>36.4</v>
      </c>
      <c r="F11" s="15">
        <v>13210</v>
      </c>
      <c r="G11" s="14">
        <v>3</v>
      </c>
      <c r="H11" s="66"/>
      <c r="I11" s="38">
        <v>8</v>
      </c>
      <c r="J11" s="12" t="s">
        <v>113</v>
      </c>
      <c r="K11" s="13">
        <v>5</v>
      </c>
      <c r="L11" s="14">
        <v>38.700000000000003</v>
      </c>
      <c r="M11" s="15">
        <v>5210</v>
      </c>
      <c r="N11" s="14">
        <v>15</v>
      </c>
      <c r="O11" s="53"/>
      <c r="P11" s="33">
        <v>8</v>
      </c>
      <c r="Q11" s="12" t="s">
        <v>99</v>
      </c>
      <c r="R11" s="13">
        <v>9</v>
      </c>
      <c r="S11" s="14">
        <v>31.5</v>
      </c>
      <c r="T11" s="15">
        <v>8880</v>
      </c>
      <c r="U11" s="14">
        <v>5</v>
      </c>
      <c r="V11" s="57"/>
      <c r="W11" s="57"/>
      <c r="X11" s="50"/>
      <c r="Y11" s="42"/>
      <c r="AA11" s="50"/>
      <c r="AB11" s="11">
        <v>8</v>
      </c>
      <c r="AC11" s="12" t="s">
        <v>62</v>
      </c>
      <c r="AD11" s="13">
        <v>7</v>
      </c>
      <c r="AE11" s="14">
        <v>31.2</v>
      </c>
      <c r="AF11" s="15">
        <v>6460</v>
      </c>
      <c r="AG11" s="14">
        <v>10</v>
      </c>
      <c r="AH11" s="66"/>
      <c r="AI11" s="38">
        <v>8</v>
      </c>
      <c r="AJ11" s="12" t="s">
        <v>167</v>
      </c>
      <c r="AK11" s="13">
        <v>1</v>
      </c>
      <c r="AL11" s="14">
        <v>26</v>
      </c>
      <c r="AM11" s="15">
        <v>880</v>
      </c>
      <c r="AN11" s="14">
        <v>48</v>
      </c>
      <c r="AO11" s="53"/>
      <c r="AP11" s="33">
        <v>8</v>
      </c>
      <c r="AQ11" s="12" t="s">
        <v>201</v>
      </c>
      <c r="AR11" s="13">
        <v>0</v>
      </c>
      <c r="AS11" s="14"/>
      <c r="AT11" s="15"/>
      <c r="AU11" s="14">
        <v>54</v>
      </c>
      <c r="AV11" s="57"/>
      <c r="AW11" s="57"/>
      <c r="AX11" s="50"/>
      <c r="AY11" s="42"/>
      <c r="BA11" s="50"/>
      <c r="BB11" s="11">
        <v>8</v>
      </c>
      <c r="BC11" s="12" t="s">
        <v>199</v>
      </c>
      <c r="BD11" s="13">
        <v>1</v>
      </c>
      <c r="BE11" s="14">
        <v>31.8</v>
      </c>
      <c r="BF11" s="15">
        <v>1060</v>
      </c>
      <c r="BG11" s="14">
        <v>50</v>
      </c>
      <c r="BH11" s="66"/>
      <c r="BI11" s="38">
        <v>8</v>
      </c>
      <c r="BJ11" s="12" t="s">
        <v>62</v>
      </c>
      <c r="BK11" s="13">
        <v>5</v>
      </c>
      <c r="BL11" s="14">
        <v>34.6</v>
      </c>
      <c r="BM11" s="15">
        <v>4940</v>
      </c>
      <c r="BN11" s="14">
        <v>22</v>
      </c>
      <c r="BO11" s="53"/>
      <c r="BP11" s="33">
        <v>8</v>
      </c>
      <c r="BQ11" s="12" t="s">
        <v>171</v>
      </c>
      <c r="BR11" s="13">
        <v>0</v>
      </c>
      <c r="BS11" s="14"/>
      <c r="BT11" s="15"/>
      <c r="BU11" s="14">
        <v>54</v>
      </c>
      <c r="BV11" s="57"/>
      <c r="BW11" s="57"/>
      <c r="BX11" s="50"/>
      <c r="BY11" s="108"/>
      <c r="BZ11" s="108"/>
    </row>
    <row r="12" spans="1:78" s="4" customFormat="1" ht="11.1" customHeight="1">
      <c r="A12" s="48">
        <v>5</v>
      </c>
      <c r="B12" s="6">
        <v>9</v>
      </c>
      <c r="C12" s="7" t="s">
        <v>171</v>
      </c>
      <c r="D12" s="8">
        <v>7</v>
      </c>
      <c r="E12" s="9">
        <v>37.4</v>
      </c>
      <c r="F12" s="10">
        <v>6940</v>
      </c>
      <c r="G12" s="9">
        <v>19</v>
      </c>
      <c r="H12" s="49">
        <f>SUM(D12,D13)</f>
        <v>15</v>
      </c>
      <c r="I12" s="37">
        <v>9</v>
      </c>
      <c r="J12" s="7" t="s">
        <v>164</v>
      </c>
      <c r="K12" s="8">
        <v>19</v>
      </c>
      <c r="L12" s="9">
        <v>41.1</v>
      </c>
      <c r="M12" s="10">
        <v>19600</v>
      </c>
      <c r="N12" s="9">
        <v>2</v>
      </c>
      <c r="O12" s="54">
        <f>SUM(K12,K13)</f>
        <v>24</v>
      </c>
      <c r="P12" s="32">
        <v>9</v>
      </c>
      <c r="Q12" s="7" t="s">
        <v>126</v>
      </c>
      <c r="R12" s="8">
        <v>5</v>
      </c>
      <c r="S12" s="9">
        <v>31.4</v>
      </c>
      <c r="T12" s="10">
        <v>5000</v>
      </c>
      <c r="U12" s="9">
        <v>16</v>
      </c>
      <c r="V12" s="56">
        <f>SUM(R12,R13)</f>
        <v>12</v>
      </c>
      <c r="W12" s="56">
        <f>SUM(H12,O12,V12)</f>
        <v>51</v>
      </c>
      <c r="X12" s="48">
        <f t="shared" ref="X12" si="9">SUM(W12)-26</f>
        <v>25</v>
      </c>
      <c r="Y12" s="43" t="s">
        <v>40</v>
      </c>
      <c r="AA12" s="48">
        <v>5</v>
      </c>
      <c r="AB12" s="6">
        <v>9</v>
      </c>
      <c r="AC12" s="7" t="s">
        <v>234</v>
      </c>
      <c r="AD12" s="8">
        <v>3</v>
      </c>
      <c r="AE12" s="9">
        <v>31.6</v>
      </c>
      <c r="AF12" s="10">
        <v>2820</v>
      </c>
      <c r="AG12" s="9">
        <v>30</v>
      </c>
      <c r="AH12" s="49">
        <f>SUM(AD12,AD13)</f>
        <v>5</v>
      </c>
      <c r="AI12" s="37">
        <v>9</v>
      </c>
      <c r="AJ12" s="7" t="s">
        <v>180</v>
      </c>
      <c r="AK12" s="8">
        <v>1</v>
      </c>
      <c r="AL12" s="9">
        <v>29.7</v>
      </c>
      <c r="AM12" s="10">
        <v>1000</v>
      </c>
      <c r="AN12" s="9">
        <v>46</v>
      </c>
      <c r="AO12" s="54">
        <f>SUM(AK12,AK13)</f>
        <v>6</v>
      </c>
      <c r="AP12" s="32">
        <v>9</v>
      </c>
      <c r="AQ12" s="7" t="s">
        <v>149</v>
      </c>
      <c r="AR12" s="8">
        <v>1</v>
      </c>
      <c r="AS12" s="9">
        <v>25</v>
      </c>
      <c r="AT12" s="10">
        <v>850</v>
      </c>
      <c r="AU12" s="9">
        <v>42.5</v>
      </c>
      <c r="AV12" s="56">
        <f>SUM(AR12,AR13)</f>
        <v>3</v>
      </c>
      <c r="AW12" s="56">
        <f>SUM(AH12,AO12,AV12)</f>
        <v>14</v>
      </c>
      <c r="AX12" s="48">
        <f t="shared" ref="AX12" si="10">SUM(AW12)-17</f>
        <v>-3</v>
      </c>
      <c r="AY12" s="43" t="s">
        <v>71</v>
      </c>
      <c r="BA12" s="48">
        <v>5</v>
      </c>
      <c r="BB12" s="6">
        <v>9</v>
      </c>
      <c r="BC12" s="7" t="s">
        <v>193</v>
      </c>
      <c r="BD12" s="8">
        <v>1</v>
      </c>
      <c r="BE12" s="9">
        <v>31.6</v>
      </c>
      <c r="BF12" s="10">
        <v>1060</v>
      </c>
      <c r="BG12" s="9">
        <v>51</v>
      </c>
      <c r="BH12" s="49">
        <f>SUM(BD12,BD13)</f>
        <v>3</v>
      </c>
      <c r="BI12" s="37">
        <v>9</v>
      </c>
      <c r="BJ12" s="7" t="s">
        <v>213</v>
      </c>
      <c r="BK12" s="8">
        <v>2</v>
      </c>
      <c r="BL12" s="9">
        <v>32.200000000000003</v>
      </c>
      <c r="BM12" s="10">
        <v>2150</v>
      </c>
      <c r="BN12" s="9">
        <v>39</v>
      </c>
      <c r="BO12" s="54">
        <f>SUM(BK12,BK13)</f>
        <v>3</v>
      </c>
      <c r="BP12" s="32">
        <v>9</v>
      </c>
      <c r="BQ12" s="7" t="s">
        <v>183</v>
      </c>
      <c r="BR12" s="8">
        <v>1</v>
      </c>
      <c r="BS12" s="9">
        <v>30.1</v>
      </c>
      <c r="BT12" s="10">
        <v>1030</v>
      </c>
      <c r="BU12" s="9">
        <v>46</v>
      </c>
      <c r="BV12" s="56">
        <f>SUM(BR12,BR13)</f>
        <v>1</v>
      </c>
      <c r="BW12" s="56">
        <f>SUM(BH12,BO12,BV12)</f>
        <v>7</v>
      </c>
      <c r="BX12" s="48">
        <f t="shared" ref="BX12" si="11">SUM(BW12)-35</f>
        <v>-28</v>
      </c>
      <c r="BY12" s="107" t="s">
        <v>18</v>
      </c>
      <c r="BZ12" s="107"/>
    </row>
    <row r="13" spans="1:78" s="4" customFormat="1" ht="11.1" customHeight="1">
      <c r="A13" s="48"/>
      <c r="B13" s="6">
        <v>10</v>
      </c>
      <c r="C13" s="7" t="s">
        <v>172</v>
      </c>
      <c r="D13" s="8">
        <v>8</v>
      </c>
      <c r="E13" s="9">
        <v>33.5</v>
      </c>
      <c r="F13" s="10">
        <v>7790</v>
      </c>
      <c r="G13" s="9">
        <v>19</v>
      </c>
      <c r="H13" s="49"/>
      <c r="I13" s="37">
        <v>10</v>
      </c>
      <c r="J13" s="7" t="s">
        <v>192</v>
      </c>
      <c r="K13" s="8">
        <v>5</v>
      </c>
      <c r="L13" s="9">
        <v>32.6</v>
      </c>
      <c r="M13" s="10">
        <v>5150</v>
      </c>
      <c r="N13" s="9">
        <v>17</v>
      </c>
      <c r="O13" s="55"/>
      <c r="P13" s="32">
        <v>10</v>
      </c>
      <c r="Q13" s="7" t="s">
        <v>104</v>
      </c>
      <c r="R13" s="8">
        <v>7</v>
      </c>
      <c r="S13" s="9">
        <v>29.8</v>
      </c>
      <c r="T13" s="10">
        <v>6670</v>
      </c>
      <c r="U13" s="9">
        <v>9</v>
      </c>
      <c r="V13" s="56"/>
      <c r="W13" s="56"/>
      <c r="X13" s="48"/>
      <c r="Y13" s="44"/>
      <c r="AA13" s="48"/>
      <c r="AB13" s="6">
        <v>10</v>
      </c>
      <c r="AC13" s="7" t="s">
        <v>224</v>
      </c>
      <c r="AD13" s="8">
        <v>2</v>
      </c>
      <c r="AE13" s="9">
        <v>28</v>
      </c>
      <c r="AF13" s="10">
        <v>1820</v>
      </c>
      <c r="AG13" s="9">
        <v>36.5</v>
      </c>
      <c r="AH13" s="49"/>
      <c r="AI13" s="37">
        <v>10</v>
      </c>
      <c r="AJ13" s="7" t="s">
        <v>185</v>
      </c>
      <c r="AK13" s="8">
        <v>5</v>
      </c>
      <c r="AL13" s="9">
        <v>31.1</v>
      </c>
      <c r="AM13" s="10">
        <v>4790</v>
      </c>
      <c r="AN13" s="9">
        <v>7</v>
      </c>
      <c r="AO13" s="55"/>
      <c r="AP13" s="32">
        <v>10</v>
      </c>
      <c r="AQ13" s="7" t="s">
        <v>131</v>
      </c>
      <c r="AR13" s="8">
        <v>2</v>
      </c>
      <c r="AS13" s="9">
        <v>30.7</v>
      </c>
      <c r="AT13" s="10">
        <v>1970</v>
      </c>
      <c r="AU13" s="9">
        <v>25</v>
      </c>
      <c r="AV13" s="56"/>
      <c r="AW13" s="56"/>
      <c r="AX13" s="48"/>
      <c r="AY13" s="44"/>
      <c r="BA13" s="48"/>
      <c r="BB13" s="6">
        <v>10</v>
      </c>
      <c r="BC13" s="7" t="s">
        <v>137</v>
      </c>
      <c r="BD13" s="8">
        <v>2</v>
      </c>
      <c r="BE13" s="9">
        <v>32.6</v>
      </c>
      <c r="BF13" s="10">
        <v>1970</v>
      </c>
      <c r="BG13" s="9">
        <v>43</v>
      </c>
      <c r="BH13" s="49"/>
      <c r="BI13" s="37">
        <v>10</v>
      </c>
      <c r="BJ13" s="7" t="s">
        <v>218</v>
      </c>
      <c r="BK13" s="8">
        <v>1</v>
      </c>
      <c r="BL13" s="9">
        <v>31</v>
      </c>
      <c r="BM13" s="10">
        <v>1030</v>
      </c>
      <c r="BN13" s="9">
        <v>48</v>
      </c>
      <c r="BO13" s="55"/>
      <c r="BP13" s="32">
        <v>10</v>
      </c>
      <c r="BQ13" s="7" t="s">
        <v>169</v>
      </c>
      <c r="BR13" s="8">
        <v>0</v>
      </c>
      <c r="BS13" s="9"/>
      <c r="BT13" s="10"/>
      <c r="BU13" s="9">
        <v>54</v>
      </c>
      <c r="BV13" s="56"/>
      <c r="BW13" s="56"/>
      <c r="BX13" s="48"/>
      <c r="BY13" s="107"/>
      <c r="BZ13" s="107"/>
    </row>
    <row r="14" spans="1:78" s="4" customFormat="1" ht="11.1" customHeight="1">
      <c r="A14" s="50">
        <v>6</v>
      </c>
      <c r="B14" s="11">
        <v>11</v>
      </c>
      <c r="C14" s="12" t="s">
        <v>162</v>
      </c>
      <c r="D14" s="13">
        <v>3</v>
      </c>
      <c r="E14" s="14">
        <v>28.7</v>
      </c>
      <c r="F14" s="15">
        <v>2850</v>
      </c>
      <c r="G14" s="14">
        <v>34</v>
      </c>
      <c r="H14" s="58">
        <f>SUM(D14,D15)</f>
        <v>6</v>
      </c>
      <c r="I14" s="38">
        <v>11</v>
      </c>
      <c r="J14" s="12" t="s">
        <v>57</v>
      </c>
      <c r="K14" s="13">
        <v>1</v>
      </c>
      <c r="L14" s="14">
        <v>27.7</v>
      </c>
      <c r="M14" s="15">
        <v>940</v>
      </c>
      <c r="N14" s="14">
        <v>38</v>
      </c>
      <c r="O14" s="52">
        <f>SUM(K14,K15)</f>
        <v>1</v>
      </c>
      <c r="P14" s="33">
        <v>11</v>
      </c>
      <c r="Q14" s="12" t="s">
        <v>214</v>
      </c>
      <c r="R14" s="13">
        <v>1</v>
      </c>
      <c r="S14" s="14">
        <v>26</v>
      </c>
      <c r="T14" s="15">
        <v>880</v>
      </c>
      <c r="U14" s="14">
        <v>46</v>
      </c>
      <c r="V14" s="57">
        <f>SUM(R14,R15)</f>
        <v>1</v>
      </c>
      <c r="W14" s="57">
        <f>SUM(H14,O14,V14)</f>
        <v>8</v>
      </c>
      <c r="X14" s="50">
        <f t="shared" ref="X14" si="12">SUM(W14)-26</f>
        <v>-18</v>
      </c>
      <c r="Y14" s="41" t="s">
        <v>24</v>
      </c>
      <c r="AA14" s="50">
        <v>6</v>
      </c>
      <c r="AB14" s="11">
        <v>11</v>
      </c>
      <c r="AC14" s="12" t="s">
        <v>61</v>
      </c>
      <c r="AD14" s="13">
        <v>6</v>
      </c>
      <c r="AE14" s="14">
        <v>31.3</v>
      </c>
      <c r="AF14" s="15">
        <v>5640</v>
      </c>
      <c r="AG14" s="14">
        <v>13</v>
      </c>
      <c r="AH14" s="58">
        <f>SUM(AD14,AD15)</f>
        <v>7</v>
      </c>
      <c r="AI14" s="38">
        <v>11</v>
      </c>
      <c r="AJ14" s="12" t="s">
        <v>127</v>
      </c>
      <c r="AK14" s="13">
        <v>5</v>
      </c>
      <c r="AL14" s="14">
        <v>33.299999999999997</v>
      </c>
      <c r="AM14" s="15">
        <v>4880</v>
      </c>
      <c r="AN14" s="14">
        <v>6</v>
      </c>
      <c r="AO14" s="52">
        <f>SUM(AK14,AK15)</f>
        <v>6</v>
      </c>
      <c r="AP14" s="33">
        <v>11</v>
      </c>
      <c r="AQ14" s="12" t="s">
        <v>203</v>
      </c>
      <c r="AR14" s="13">
        <v>0</v>
      </c>
      <c r="AS14" s="14"/>
      <c r="AT14" s="15"/>
      <c r="AU14" s="14">
        <v>54</v>
      </c>
      <c r="AV14" s="57">
        <f>SUM(AR14,AR15)</f>
        <v>3</v>
      </c>
      <c r="AW14" s="57">
        <f>SUM(AH14,AO14,AV14)</f>
        <v>16</v>
      </c>
      <c r="AX14" s="50">
        <f t="shared" ref="AX14" si="13">SUM(AW14)-17</f>
        <v>-1</v>
      </c>
      <c r="AY14" s="41" t="s">
        <v>72</v>
      </c>
      <c r="BA14" s="50">
        <v>6</v>
      </c>
      <c r="BB14" s="11">
        <v>11</v>
      </c>
      <c r="BC14" s="12" t="s">
        <v>191</v>
      </c>
      <c r="BD14" s="13">
        <v>2</v>
      </c>
      <c r="BE14" s="14">
        <v>30.5</v>
      </c>
      <c r="BF14" s="15">
        <v>2030</v>
      </c>
      <c r="BG14" s="14">
        <v>42</v>
      </c>
      <c r="BH14" s="58">
        <f>SUM(BD14,BD15)</f>
        <v>4</v>
      </c>
      <c r="BI14" s="38">
        <v>11</v>
      </c>
      <c r="BJ14" s="12" t="s">
        <v>126</v>
      </c>
      <c r="BK14" s="13">
        <v>6</v>
      </c>
      <c r="BL14" s="14">
        <v>33.9</v>
      </c>
      <c r="BM14" s="15">
        <v>5970</v>
      </c>
      <c r="BN14" s="14">
        <v>14</v>
      </c>
      <c r="BO14" s="52">
        <f>SUM(BK14,BK15)</f>
        <v>9</v>
      </c>
      <c r="BP14" s="33">
        <v>11</v>
      </c>
      <c r="BQ14" s="12" t="s">
        <v>179</v>
      </c>
      <c r="BR14" s="13">
        <v>3</v>
      </c>
      <c r="BS14" s="14">
        <v>33.5</v>
      </c>
      <c r="BT14" s="15">
        <v>3210</v>
      </c>
      <c r="BU14" s="14">
        <v>34</v>
      </c>
      <c r="BV14" s="57">
        <f>SUM(BR14,BR15)</f>
        <v>11</v>
      </c>
      <c r="BW14" s="57">
        <f>SUM(BH14,BO14,BV14)</f>
        <v>24</v>
      </c>
      <c r="BX14" s="50">
        <f t="shared" ref="BX14" si="14">SUM(BW14)-35</f>
        <v>-11</v>
      </c>
      <c r="BY14" s="108" t="s">
        <v>18</v>
      </c>
      <c r="BZ14" s="108"/>
    </row>
    <row r="15" spans="1:78" s="4" customFormat="1" ht="11.1" customHeight="1">
      <c r="A15" s="50"/>
      <c r="B15" s="11">
        <v>12</v>
      </c>
      <c r="C15" s="12" t="s">
        <v>138</v>
      </c>
      <c r="D15" s="13">
        <v>3</v>
      </c>
      <c r="E15" s="14">
        <v>30</v>
      </c>
      <c r="F15" s="15">
        <v>2910</v>
      </c>
      <c r="G15" s="14">
        <v>31</v>
      </c>
      <c r="H15" s="58"/>
      <c r="I15" s="38">
        <v>12</v>
      </c>
      <c r="J15" s="12" t="s">
        <v>193</v>
      </c>
      <c r="K15" s="13">
        <v>0</v>
      </c>
      <c r="L15" s="14"/>
      <c r="M15" s="15"/>
      <c r="N15" s="14">
        <v>54</v>
      </c>
      <c r="O15" s="53"/>
      <c r="P15" s="33">
        <v>12</v>
      </c>
      <c r="Q15" s="12" t="s">
        <v>243</v>
      </c>
      <c r="R15" s="13">
        <v>0</v>
      </c>
      <c r="S15" s="14"/>
      <c r="T15" s="15"/>
      <c r="U15" s="14">
        <v>54</v>
      </c>
      <c r="V15" s="57"/>
      <c r="W15" s="57"/>
      <c r="X15" s="50"/>
      <c r="Y15" s="42"/>
      <c r="AA15" s="50"/>
      <c r="AB15" s="11">
        <v>12</v>
      </c>
      <c r="AC15" s="12" t="s">
        <v>105</v>
      </c>
      <c r="AD15" s="13">
        <v>1</v>
      </c>
      <c r="AE15" s="14">
        <v>25</v>
      </c>
      <c r="AF15" s="15">
        <v>850</v>
      </c>
      <c r="AG15" s="14">
        <v>49.5</v>
      </c>
      <c r="AH15" s="58"/>
      <c r="AI15" s="38">
        <v>12</v>
      </c>
      <c r="AJ15" s="12" t="s">
        <v>108</v>
      </c>
      <c r="AK15" s="13">
        <v>1</v>
      </c>
      <c r="AL15" s="14">
        <v>32.5</v>
      </c>
      <c r="AM15" s="15">
        <v>1090</v>
      </c>
      <c r="AN15" s="14">
        <v>42</v>
      </c>
      <c r="AO15" s="53"/>
      <c r="AP15" s="33">
        <v>12</v>
      </c>
      <c r="AQ15" s="12" t="s">
        <v>191</v>
      </c>
      <c r="AR15" s="13">
        <v>3</v>
      </c>
      <c r="AS15" s="14">
        <v>32</v>
      </c>
      <c r="AT15" s="15">
        <v>3030</v>
      </c>
      <c r="AU15" s="14">
        <v>15</v>
      </c>
      <c r="AV15" s="57"/>
      <c r="AW15" s="57"/>
      <c r="AX15" s="50"/>
      <c r="AY15" s="42"/>
      <c r="BA15" s="50"/>
      <c r="BB15" s="11">
        <v>12</v>
      </c>
      <c r="BC15" s="12" t="s">
        <v>203</v>
      </c>
      <c r="BD15" s="13">
        <v>2</v>
      </c>
      <c r="BE15" s="14">
        <v>29</v>
      </c>
      <c r="BF15" s="15">
        <v>1910</v>
      </c>
      <c r="BG15" s="14">
        <v>44</v>
      </c>
      <c r="BH15" s="58"/>
      <c r="BI15" s="38">
        <v>12</v>
      </c>
      <c r="BJ15" s="12" t="s">
        <v>103</v>
      </c>
      <c r="BK15" s="13">
        <v>3</v>
      </c>
      <c r="BL15" s="14">
        <v>31</v>
      </c>
      <c r="BM15" s="15">
        <v>2880</v>
      </c>
      <c r="BN15" s="14">
        <v>36</v>
      </c>
      <c r="BO15" s="53"/>
      <c r="BP15" s="33">
        <v>12</v>
      </c>
      <c r="BQ15" s="12" t="s">
        <v>170</v>
      </c>
      <c r="BR15" s="13">
        <v>8</v>
      </c>
      <c r="BS15" s="14">
        <v>37.6</v>
      </c>
      <c r="BT15" s="15">
        <v>8270</v>
      </c>
      <c r="BU15" s="14">
        <v>11</v>
      </c>
      <c r="BV15" s="57"/>
      <c r="BW15" s="57"/>
      <c r="BX15" s="50"/>
      <c r="BY15" s="108"/>
      <c r="BZ15" s="108"/>
    </row>
    <row r="16" spans="1:78" s="4" customFormat="1" ht="11.1" customHeight="1">
      <c r="A16" s="48">
        <v>7</v>
      </c>
      <c r="B16" s="6">
        <v>13</v>
      </c>
      <c r="C16" s="7" t="s">
        <v>153</v>
      </c>
      <c r="D16" s="8">
        <v>2</v>
      </c>
      <c r="E16" s="9">
        <v>29.7</v>
      </c>
      <c r="F16" s="10">
        <v>1970</v>
      </c>
      <c r="G16" s="9">
        <v>42</v>
      </c>
      <c r="H16" s="49">
        <f>SUM(D16,D17)</f>
        <v>5</v>
      </c>
      <c r="I16" s="37">
        <v>13</v>
      </c>
      <c r="J16" s="7" t="s">
        <v>194</v>
      </c>
      <c r="K16" s="8">
        <v>1</v>
      </c>
      <c r="L16" s="9">
        <v>28.4</v>
      </c>
      <c r="M16" s="10">
        <v>970</v>
      </c>
      <c r="N16" s="9">
        <v>36</v>
      </c>
      <c r="O16" s="54">
        <f>SUM(K16,K17)</f>
        <v>1</v>
      </c>
      <c r="P16" s="32">
        <v>13</v>
      </c>
      <c r="Q16" s="7" t="s">
        <v>215</v>
      </c>
      <c r="R16" s="8">
        <v>2</v>
      </c>
      <c r="S16" s="9">
        <v>28.7</v>
      </c>
      <c r="T16" s="10">
        <v>1940</v>
      </c>
      <c r="U16" s="9">
        <v>30</v>
      </c>
      <c r="V16" s="56">
        <f>SUM(R16,R17)</f>
        <v>6</v>
      </c>
      <c r="W16" s="56">
        <f>SUM(H16,O16,V16)</f>
        <v>12</v>
      </c>
      <c r="X16" s="48">
        <f t="shared" ref="X16" si="15">SUM(W16)-26</f>
        <v>-14</v>
      </c>
      <c r="Y16" s="43" t="s">
        <v>27</v>
      </c>
      <c r="AA16" s="48">
        <v>7</v>
      </c>
      <c r="AB16" s="6">
        <v>13</v>
      </c>
      <c r="AC16" s="7" t="s">
        <v>103</v>
      </c>
      <c r="AD16" s="8">
        <v>2</v>
      </c>
      <c r="AE16" s="9">
        <v>30.5</v>
      </c>
      <c r="AF16" s="10">
        <v>1910</v>
      </c>
      <c r="AG16" s="9">
        <v>35</v>
      </c>
      <c r="AH16" s="49">
        <f>SUM(AD16,AD17)</f>
        <v>7</v>
      </c>
      <c r="AI16" s="37">
        <v>13</v>
      </c>
      <c r="AJ16" s="7" t="s">
        <v>119</v>
      </c>
      <c r="AK16" s="8">
        <v>1</v>
      </c>
      <c r="AL16" s="9">
        <v>30.7</v>
      </c>
      <c r="AM16" s="10">
        <v>1030</v>
      </c>
      <c r="AN16" s="9">
        <v>43.5</v>
      </c>
      <c r="AO16" s="54">
        <f>SUM(AK16,AK17)</f>
        <v>3</v>
      </c>
      <c r="AP16" s="32">
        <v>13</v>
      </c>
      <c r="AQ16" s="7" t="s">
        <v>55</v>
      </c>
      <c r="AR16" s="8">
        <v>4</v>
      </c>
      <c r="AS16" s="9">
        <v>30.8</v>
      </c>
      <c r="AT16" s="10">
        <v>3970</v>
      </c>
      <c r="AU16" s="9">
        <v>12</v>
      </c>
      <c r="AV16" s="56">
        <f>SUM(AR16,AR17)</f>
        <v>5</v>
      </c>
      <c r="AW16" s="56">
        <f>SUM(AH16,AO16,AV16)</f>
        <v>15</v>
      </c>
      <c r="AX16" s="48">
        <f t="shared" ref="AX16" si="16">SUM(AW16)-17</f>
        <v>-2</v>
      </c>
      <c r="AY16" s="43" t="s">
        <v>37</v>
      </c>
      <c r="BA16" s="48">
        <v>7</v>
      </c>
      <c r="BB16" s="6">
        <v>13</v>
      </c>
      <c r="BC16" s="7" t="s">
        <v>149</v>
      </c>
      <c r="BD16" s="8">
        <v>3</v>
      </c>
      <c r="BE16" s="9">
        <v>34.5</v>
      </c>
      <c r="BF16" s="10">
        <v>3210</v>
      </c>
      <c r="BG16" s="9">
        <v>35</v>
      </c>
      <c r="BH16" s="49">
        <f>SUM(BD16,BD17)</f>
        <v>7</v>
      </c>
      <c r="BI16" s="37">
        <v>13</v>
      </c>
      <c r="BJ16" s="7" t="s">
        <v>231</v>
      </c>
      <c r="BK16" s="8">
        <v>7</v>
      </c>
      <c r="BL16" s="9">
        <v>34.5</v>
      </c>
      <c r="BM16" s="10">
        <v>7360</v>
      </c>
      <c r="BN16" s="9">
        <v>12</v>
      </c>
      <c r="BO16" s="54">
        <f>SUM(BK16,BK17)</f>
        <v>7</v>
      </c>
      <c r="BP16" s="32">
        <v>13</v>
      </c>
      <c r="BQ16" s="7" t="s">
        <v>162</v>
      </c>
      <c r="BR16" s="8">
        <v>9</v>
      </c>
      <c r="BS16" s="9">
        <v>35</v>
      </c>
      <c r="BT16" s="10">
        <v>9360</v>
      </c>
      <c r="BU16" s="9">
        <v>9</v>
      </c>
      <c r="BV16" s="56">
        <f>SUM(BR16,BR17)</f>
        <v>16</v>
      </c>
      <c r="BW16" s="56">
        <f>SUM(BH16,BO16,BV16)</f>
        <v>30</v>
      </c>
      <c r="BX16" s="48">
        <f t="shared" ref="BX16" si="17">SUM(BW16)-35</f>
        <v>-5</v>
      </c>
      <c r="BY16" s="107" t="s">
        <v>22</v>
      </c>
      <c r="BZ16" s="107"/>
    </row>
    <row r="17" spans="1:78" s="4" customFormat="1" ht="11.1" customHeight="1">
      <c r="A17" s="48"/>
      <c r="B17" s="6">
        <v>14</v>
      </c>
      <c r="C17" s="7" t="s">
        <v>127</v>
      </c>
      <c r="D17" s="8">
        <v>3</v>
      </c>
      <c r="E17" s="9">
        <v>28.5</v>
      </c>
      <c r="F17" s="10">
        <v>2850</v>
      </c>
      <c r="G17" s="9">
        <v>35</v>
      </c>
      <c r="H17" s="49"/>
      <c r="I17" s="37">
        <v>14</v>
      </c>
      <c r="J17" s="7" t="s">
        <v>195</v>
      </c>
      <c r="K17" s="8">
        <v>0</v>
      </c>
      <c r="L17" s="9"/>
      <c r="M17" s="10"/>
      <c r="N17" s="9">
        <v>54</v>
      </c>
      <c r="O17" s="55"/>
      <c r="P17" s="32">
        <v>14</v>
      </c>
      <c r="Q17" s="7" t="s">
        <v>216</v>
      </c>
      <c r="R17" s="8">
        <v>4</v>
      </c>
      <c r="S17" s="9">
        <v>34.799999999999997</v>
      </c>
      <c r="T17" s="10">
        <v>4000</v>
      </c>
      <c r="U17" s="9">
        <v>18</v>
      </c>
      <c r="V17" s="56"/>
      <c r="W17" s="56"/>
      <c r="X17" s="48"/>
      <c r="Y17" s="44"/>
      <c r="AA17" s="48"/>
      <c r="AB17" s="6">
        <v>14</v>
      </c>
      <c r="AC17" s="7" t="s">
        <v>30</v>
      </c>
      <c r="AD17" s="8">
        <v>5</v>
      </c>
      <c r="AE17" s="9">
        <v>33.700000000000003</v>
      </c>
      <c r="AF17" s="10">
        <v>5000</v>
      </c>
      <c r="AG17" s="9">
        <v>15</v>
      </c>
      <c r="AH17" s="49"/>
      <c r="AI17" s="37">
        <v>14</v>
      </c>
      <c r="AJ17" s="7" t="s">
        <v>182</v>
      </c>
      <c r="AK17" s="8">
        <v>2</v>
      </c>
      <c r="AL17" s="9">
        <v>31.5</v>
      </c>
      <c r="AM17" s="10">
        <v>1940</v>
      </c>
      <c r="AN17" s="9">
        <v>35</v>
      </c>
      <c r="AO17" s="55"/>
      <c r="AP17" s="32">
        <v>14</v>
      </c>
      <c r="AQ17" s="7" t="s">
        <v>207</v>
      </c>
      <c r="AR17" s="8">
        <v>1</v>
      </c>
      <c r="AS17" s="9">
        <v>30.4</v>
      </c>
      <c r="AT17" s="10">
        <v>1030</v>
      </c>
      <c r="AU17" s="9">
        <v>33</v>
      </c>
      <c r="AV17" s="56"/>
      <c r="AW17" s="56"/>
      <c r="AX17" s="48"/>
      <c r="AY17" s="44"/>
      <c r="BA17" s="48"/>
      <c r="BB17" s="6">
        <v>14</v>
      </c>
      <c r="BC17" s="7" t="s">
        <v>54</v>
      </c>
      <c r="BD17" s="8">
        <v>4</v>
      </c>
      <c r="BE17" s="9">
        <v>29</v>
      </c>
      <c r="BF17" s="10">
        <v>3610</v>
      </c>
      <c r="BG17" s="9">
        <v>32</v>
      </c>
      <c r="BH17" s="49"/>
      <c r="BI17" s="37">
        <v>14</v>
      </c>
      <c r="BJ17" s="7" t="s">
        <v>105</v>
      </c>
      <c r="BK17" s="8">
        <v>0</v>
      </c>
      <c r="BL17" s="9"/>
      <c r="BM17" s="10"/>
      <c r="BN17" s="9">
        <v>54</v>
      </c>
      <c r="BO17" s="55"/>
      <c r="BP17" s="32">
        <v>14</v>
      </c>
      <c r="BQ17" s="7" t="s">
        <v>185</v>
      </c>
      <c r="BR17" s="8">
        <v>7</v>
      </c>
      <c r="BS17" s="9">
        <v>33</v>
      </c>
      <c r="BT17" s="10">
        <v>6910</v>
      </c>
      <c r="BU17" s="9">
        <v>15</v>
      </c>
      <c r="BV17" s="56"/>
      <c r="BW17" s="56"/>
      <c r="BX17" s="48"/>
      <c r="BY17" s="107"/>
      <c r="BZ17" s="107"/>
    </row>
    <row r="18" spans="1:78" s="4" customFormat="1" ht="11.1" customHeight="1">
      <c r="A18" s="50">
        <v>8</v>
      </c>
      <c r="B18" s="11">
        <v>15</v>
      </c>
      <c r="C18" s="12" t="s">
        <v>173</v>
      </c>
      <c r="D18" s="13">
        <v>2</v>
      </c>
      <c r="E18" s="14">
        <v>34.4</v>
      </c>
      <c r="F18" s="15">
        <v>2150</v>
      </c>
      <c r="G18" s="14">
        <v>39</v>
      </c>
      <c r="H18" s="58">
        <f>SUM(D18,D19)</f>
        <v>5</v>
      </c>
      <c r="I18" s="38">
        <v>15</v>
      </c>
      <c r="J18" s="12" t="s">
        <v>55</v>
      </c>
      <c r="K18" s="13">
        <v>4</v>
      </c>
      <c r="L18" s="14">
        <v>33.799999999999997</v>
      </c>
      <c r="M18" s="15">
        <v>4060</v>
      </c>
      <c r="N18" s="14">
        <v>22</v>
      </c>
      <c r="O18" s="59">
        <f>SUM(K18,K19)</f>
        <v>13</v>
      </c>
      <c r="P18" s="33">
        <v>15</v>
      </c>
      <c r="Q18" s="12" t="s">
        <v>217</v>
      </c>
      <c r="R18" s="13">
        <v>3</v>
      </c>
      <c r="S18" s="14">
        <v>29.5</v>
      </c>
      <c r="T18" s="15">
        <v>2970</v>
      </c>
      <c r="U18" s="14">
        <v>25</v>
      </c>
      <c r="V18" s="57">
        <f>SUM(R18,R19)</f>
        <v>5</v>
      </c>
      <c r="W18" s="57">
        <f>SUM(H18,O18,V18)</f>
        <v>23</v>
      </c>
      <c r="X18" s="50">
        <f t="shared" ref="X18" si="18">SUM(W18)-26</f>
        <v>-3</v>
      </c>
      <c r="Y18" s="41" t="s">
        <v>18</v>
      </c>
      <c r="AA18" s="50">
        <v>8</v>
      </c>
      <c r="AB18" s="11">
        <v>15</v>
      </c>
      <c r="AC18" s="12" t="s">
        <v>212</v>
      </c>
      <c r="AD18" s="13">
        <v>13</v>
      </c>
      <c r="AE18" s="14">
        <v>37.1</v>
      </c>
      <c r="AF18" s="15">
        <v>13210</v>
      </c>
      <c r="AG18" s="14">
        <v>1</v>
      </c>
      <c r="AH18" s="58">
        <f>SUM(AD18,AD19)</f>
        <v>14</v>
      </c>
      <c r="AI18" s="38">
        <v>15</v>
      </c>
      <c r="AJ18" s="12" t="s">
        <v>172</v>
      </c>
      <c r="AK18" s="13">
        <v>2</v>
      </c>
      <c r="AL18" s="14">
        <v>32.4</v>
      </c>
      <c r="AM18" s="15">
        <v>2090</v>
      </c>
      <c r="AN18" s="14">
        <v>32</v>
      </c>
      <c r="AO18" s="59">
        <f>SUM(AK18,AK19)</f>
        <v>5</v>
      </c>
      <c r="AP18" s="33">
        <v>15</v>
      </c>
      <c r="AQ18" s="12" t="s">
        <v>164</v>
      </c>
      <c r="AR18" s="13">
        <v>5</v>
      </c>
      <c r="AS18" s="14">
        <v>34.700000000000003</v>
      </c>
      <c r="AT18" s="15">
        <v>5510</v>
      </c>
      <c r="AU18" s="14">
        <v>4</v>
      </c>
      <c r="AV18" s="57">
        <f>SUM(AR18,AR19)</f>
        <v>7</v>
      </c>
      <c r="AW18" s="57">
        <f>SUM(AH18,AO18,AV18)</f>
        <v>26</v>
      </c>
      <c r="AX18" s="50">
        <f t="shared" ref="AX18" si="19">SUM(AW18)-17</f>
        <v>9</v>
      </c>
      <c r="AY18" s="41" t="s">
        <v>69</v>
      </c>
      <c r="BA18" s="50">
        <v>8</v>
      </c>
      <c r="BB18" s="11">
        <v>15</v>
      </c>
      <c r="BC18" s="12" t="s">
        <v>123</v>
      </c>
      <c r="BD18" s="13">
        <v>3</v>
      </c>
      <c r="BE18" s="14">
        <v>29.3</v>
      </c>
      <c r="BF18" s="15">
        <v>2850</v>
      </c>
      <c r="BG18" s="14">
        <v>38</v>
      </c>
      <c r="BH18" s="58">
        <f>SUM(BD18,BD19)</f>
        <v>7</v>
      </c>
      <c r="BI18" s="38">
        <v>15</v>
      </c>
      <c r="BJ18" s="12" t="s">
        <v>226</v>
      </c>
      <c r="BK18" s="13">
        <v>3</v>
      </c>
      <c r="BL18" s="14">
        <v>32.5</v>
      </c>
      <c r="BM18" s="15">
        <v>3150</v>
      </c>
      <c r="BN18" s="14">
        <v>32</v>
      </c>
      <c r="BO18" s="59">
        <f>SUM(BK18,BK19)</f>
        <v>3</v>
      </c>
      <c r="BP18" s="33">
        <v>15</v>
      </c>
      <c r="BQ18" s="12" t="s">
        <v>51</v>
      </c>
      <c r="BR18" s="13">
        <v>2</v>
      </c>
      <c r="BS18" s="14">
        <v>29.5</v>
      </c>
      <c r="BT18" s="15">
        <v>1880</v>
      </c>
      <c r="BU18" s="14">
        <v>43</v>
      </c>
      <c r="BV18" s="57">
        <f>SUM(BR18,BR19)</f>
        <v>5</v>
      </c>
      <c r="BW18" s="57">
        <f>SUM(BH18,BO18,BV18)</f>
        <v>15</v>
      </c>
      <c r="BX18" s="50">
        <f t="shared" ref="BX18" si="20">SUM(BW18)-35</f>
        <v>-20</v>
      </c>
      <c r="BY18" s="108" t="s">
        <v>88</v>
      </c>
      <c r="BZ18" s="108"/>
    </row>
    <row r="19" spans="1:78" s="4" customFormat="1" ht="11.1" customHeight="1">
      <c r="A19" s="50"/>
      <c r="B19" s="11">
        <v>16</v>
      </c>
      <c r="C19" s="12" t="s">
        <v>152</v>
      </c>
      <c r="D19" s="13">
        <v>3</v>
      </c>
      <c r="E19" s="14">
        <v>29.3</v>
      </c>
      <c r="F19" s="15">
        <v>2910</v>
      </c>
      <c r="G19" s="14">
        <v>33</v>
      </c>
      <c r="H19" s="58"/>
      <c r="I19" s="38">
        <v>16</v>
      </c>
      <c r="J19" s="12" t="s">
        <v>166</v>
      </c>
      <c r="K19" s="13">
        <v>9</v>
      </c>
      <c r="L19" s="14">
        <v>36.5</v>
      </c>
      <c r="M19" s="15">
        <v>9660</v>
      </c>
      <c r="N19" s="14">
        <v>5</v>
      </c>
      <c r="O19" s="59"/>
      <c r="P19" s="33">
        <v>16</v>
      </c>
      <c r="Q19" s="12" t="s">
        <v>218</v>
      </c>
      <c r="R19" s="13">
        <v>2</v>
      </c>
      <c r="S19" s="14">
        <v>41.2</v>
      </c>
      <c r="T19" s="15">
        <v>2300</v>
      </c>
      <c r="U19" s="14">
        <v>28</v>
      </c>
      <c r="V19" s="57"/>
      <c r="W19" s="57"/>
      <c r="X19" s="50"/>
      <c r="Y19" s="42"/>
      <c r="AA19" s="50"/>
      <c r="AB19" s="11">
        <v>16</v>
      </c>
      <c r="AC19" s="12" t="s">
        <v>219</v>
      </c>
      <c r="AD19" s="13">
        <v>1</v>
      </c>
      <c r="AE19" s="14">
        <v>37.1</v>
      </c>
      <c r="AF19" s="15">
        <v>1240</v>
      </c>
      <c r="AG19" s="14">
        <v>39</v>
      </c>
      <c r="AH19" s="58"/>
      <c r="AI19" s="38">
        <v>16</v>
      </c>
      <c r="AJ19" s="12" t="s">
        <v>138</v>
      </c>
      <c r="AK19" s="13">
        <v>3</v>
      </c>
      <c r="AL19" s="14">
        <v>33</v>
      </c>
      <c r="AM19" s="15">
        <v>3210</v>
      </c>
      <c r="AN19" s="14">
        <v>15</v>
      </c>
      <c r="AO19" s="59"/>
      <c r="AP19" s="33">
        <v>16</v>
      </c>
      <c r="AQ19" s="12" t="s">
        <v>166</v>
      </c>
      <c r="AR19" s="13">
        <v>2</v>
      </c>
      <c r="AS19" s="14">
        <v>28.7</v>
      </c>
      <c r="AT19" s="15">
        <v>1910</v>
      </c>
      <c r="AU19" s="14">
        <v>28</v>
      </c>
      <c r="AV19" s="57"/>
      <c r="AW19" s="57"/>
      <c r="AX19" s="50"/>
      <c r="AY19" s="42"/>
      <c r="BA19" s="50"/>
      <c r="BB19" s="11">
        <v>16</v>
      </c>
      <c r="BC19" s="12" t="s">
        <v>29</v>
      </c>
      <c r="BD19" s="13">
        <v>4</v>
      </c>
      <c r="BE19" s="14">
        <v>29.5</v>
      </c>
      <c r="BF19" s="15">
        <v>3640</v>
      </c>
      <c r="BG19" s="14">
        <v>31</v>
      </c>
      <c r="BH19" s="58"/>
      <c r="BI19" s="38">
        <v>16</v>
      </c>
      <c r="BJ19" s="12" t="s">
        <v>227</v>
      </c>
      <c r="BK19" s="13">
        <v>0</v>
      </c>
      <c r="BL19" s="14"/>
      <c r="BM19" s="15"/>
      <c r="BN19" s="14">
        <v>54</v>
      </c>
      <c r="BO19" s="59"/>
      <c r="BP19" s="33">
        <v>16</v>
      </c>
      <c r="BQ19" s="12" t="s">
        <v>117</v>
      </c>
      <c r="BR19" s="13">
        <v>3</v>
      </c>
      <c r="BS19" s="14">
        <v>38.6</v>
      </c>
      <c r="BT19" s="15">
        <v>3270</v>
      </c>
      <c r="BU19" s="14">
        <v>31</v>
      </c>
      <c r="BV19" s="57"/>
      <c r="BW19" s="57"/>
      <c r="BX19" s="50"/>
      <c r="BY19" s="108"/>
      <c r="BZ19" s="108"/>
    </row>
    <row r="20" spans="1:78" s="4" customFormat="1" ht="11.1" customHeight="1">
      <c r="A20" s="48">
        <v>9</v>
      </c>
      <c r="B20" s="6">
        <v>17</v>
      </c>
      <c r="C20" s="7" t="s">
        <v>174</v>
      </c>
      <c r="D20" s="8">
        <v>0</v>
      </c>
      <c r="E20" s="9"/>
      <c r="F20" s="10"/>
      <c r="G20" s="9">
        <v>54</v>
      </c>
      <c r="H20" s="49">
        <f>SUM(D20,D21)</f>
        <v>7</v>
      </c>
      <c r="I20" s="37">
        <v>17</v>
      </c>
      <c r="J20" s="7" t="s">
        <v>196</v>
      </c>
      <c r="K20" s="8">
        <v>0</v>
      </c>
      <c r="L20" s="9"/>
      <c r="M20" s="10"/>
      <c r="N20" s="9">
        <v>54</v>
      </c>
      <c r="O20" s="51">
        <f>SUM(K20,K21)</f>
        <v>4</v>
      </c>
      <c r="P20" s="32">
        <v>17</v>
      </c>
      <c r="Q20" s="7" t="s">
        <v>219</v>
      </c>
      <c r="R20" s="8">
        <v>1</v>
      </c>
      <c r="S20" s="9">
        <v>30.1</v>
      </c>
      <c r="T20" s="10">
        <v>1030</v>
      </c>
      <c r="U20" s="9">
        <v>40</v>
      </c>
      <c r="V20" s="56">
        <f>SUM(R20,R21)</f>
        <v>1</v>
      </c>
      <c r="W20" s="56">
        <f>SUM(H20,O20,V20)</f>
        <v>12</v>
      </c>
      <c r="X20" s="48">
        <f t="shared" ref="X20" si="21">SUM(W20)-26</f>
        <v>-14</v>
      </c>
      <c r="Y20" s="43" t="s">
        <v>31</v>
      </c>
      <c r="AA20" s="48">
        <v>9</v>
      </c>
      <c r="AB20" s="6">
        <v>17</v>
      </c>
      <c r="AC20" s="7" t="s">
        <v>109</v>
      </c>
      <c r="AD20" s="8">
        <v>3</v>
      </c>
      <c r="AE20" s="9">
        <v>36.6</v>
      </c>
      <c r="AF20" s="10">
        <v>3210</v>
      </c>
      <c r="AG20" s="9">
        <v>24</v>
      </c>
      <c r="AH20" s="49">
        <f>SUM(AD20,AD21)</f>
        <v>9</v>
      </c>
      <c r="AI20" s="37">
        <v>17</v>
      </c>
      <c r="AJ20" s="7" t="s">
        <v>169</v>
      </c>
      <c r="AK20" s="8">
        <v>1</v>
      </c>
      <c r="AL20" s="9">
        <v>27</v>
      </c>
      <c r="AM20" s="10">
        <v>910</v>
      </c>
      <c r="AN20" s="9">
        <v>47</v>
      </c>
      <c r="AO20" s="51">
        <f>SUM(AK20,AK21)</f>
        <v>1</v>
      </c>
      <c r="AP20" s="32">
        <v>17</v>
      </c>
      <c r="AQ20" s="7" t="s">
        <v>29</v>
      </c>
      <c r="AR20" s="8">
        <v>1</v>
      </c>
      <c r="AS20" s="9">
        <v>25.1</v>
      </c>
      <c r="AT20" s="10">
        <v>880</v>
      </c>
      <c r="AU20" s="9">
        <v>41</v>
      </c>
      <c r="AV20" s="56">
        <f>SUM(AR20,AR21)</f>
        <v>1</v>
      </c>
      <c r="AW20" s="56">
        <f>SUM(AH20,AO20,AV20)</f>
        <v>11</v>
      </c>
      <c r="AX20" s="48">
        <f t="shared" ref="AX20" si="22">SUM(AW20)-17</f>
        <v>-6</v>
      </c>
      <c r="AY20" s="43" t="s">
        <v>24</v>
      </c>
      <c r="BA20" s="48">
        <v>9</v>
      </c>
      <c r="BB20" s="6">
        <v>17</v>
      </c>
      <c r="BC20" s="7" t="s">
        <v>130</v>
      </c>
      <c r="BD20" s="8">
        <v>5</v>
      </c>
      <c r="BE20" s="9">
        <v>38.5</v>
      </c>
      <c r="BF20" s="10">
        <v>5360</v>
      </c>
      <c r="BG20" s="9">
        <v>26</v>
      </c>
      <c r="BH20" s="49">
        <f>SUM(BD20,BD21)</f>
        <v>13</v>
      </c>
      <c r="BI20" s="37">
        <v>17</v>
      </c>
      <c r="BJ20" s="7" t="s">
        <v>65</v>
      </c>
      <c r="BK20" s="8">
        <v>7</v>
      </c>
      <c r="BL20" s="9">
        <v>38.5</v>
      </c>
      <c r="BM20" s="10">
        <v>7480</v>
      </c>
      <c r="BN20" s="9">
        <v>10</v>
      </c>
      <c r="BO20" s="51">
        <f>SUM(BK20,BK21)</f>
        <v>11</v>
      </c>
      <c r="BP20" s="32">
        <v>17</v>
      </c>
      <c r="BQ20" s="7" t="s">
        <v>50</v>
      </c>
      <c r="BR20" s="8">
        <v>4</v>
      </c>
      <c r="BS20" s="9">
        <v>30</v>
      </c>
      <c r="BT20" s="10">
        <v>3640</v>
      </c>
      <c r="BU20" s="9">
        <v>30</v>
      </c>
      <c r="BV20" s="56">
        <f>SUM(BR20,BR21)</f>
        <v>7</v>
      </c>
      <c r="BW20" s="56">
        <f>SUM(BH20,BO20,BV20)</f>
        <v>31</v>
      </c>
      <c r="BX20" s="48">
        <f t="shared" ref="BX20" si="23">SUM(BW20)-35</f>
        <v>-4</v>
      </c>
      <c r="BY20" s="107" t="s">
        <v>23</v>
      </c>
      <c r="BZ20" s="107"/>
    </row>
    <row r="21" spans="1:78" s="4" customFormat="1" ht="11.1" customHeight="1">
      <c r="A21" s="48"/>
      <c r="B21" s="6">
        <v>18</v>
      </c>
      <c r="C21" s="7" t="s">
        <v>175</v>
      </c>
      <c r="D21" s="8">
        <v>7</v>
      </c>
      <c r="E21" s="9">
        <v>35.299999999999997</v>
      </c>
      <c r="F21" s="10">
        <v>7270</v>
      </c>
      <c r="G21" s="9">
        <v>18</v>
      </c>
      <c r="H21" s="49"/>
      <c r="I21" s="37">
        <v>18</v>
      </c>
      <c r="J21" s="7" t="s">
        <v>197</v>
      </c>
      <c r="K21" s="8">
        <v>4</v>
      </c>
      <c r="L21" s="9">
        <v>41.2</v>
      </c>
      <c r="M21" s="10">
        <v>4270</v>
      </c>
      <c r="N21" s="9">
        <v>21</v>
      </c>
      <c r="O21" s="51"/>
      <c r="P21" s="32">
        <v>18</v>
      </c>
      <c r="Q21" s="7" t="s">
        <v>30</v>
      </c>
      <c r="R21" s="8">
        <v>0</v>
      </c>
      <c r="S21" s="9"/>
      <c r="T21" s="10"/>
      <c r="U21" s="9">
        <v>54</v>
      </c>
      <c r="V21" s="56"/>
      <c r="W21" s="56"/>
      <c r="X21" s="48"/>
      <c r="Y21" s="44"/>
      <c r="AA21" s="48"/>
      <c r="AB21" s="6">
        <v>18</v>
      </c>
      <c r="AC21" s="7" t="s">
        <v>65</v>
      </c>
      <c r="AD21" s="8">
        <v>6</v>
      </c>
      <c r="AE21" s="9">
        <v>34.200000000000003</v>
      </c>
      <c r="AF21" s="10">
        <v>5730</v>
      </c>
      <c r="AG21" s="9">
        <v>12</v>
      </c>
      <c r="AH21" s="49"/>
      <c r="AI21" s="37">
        <v>18</v>
      </c>
      <c r="AJ21" s="7" t="s">
        <v>186</v>
      </c>
      <c r="AK21" s="8">
        <v>0</v>
      </c>
      <c r="AL21" s="9"/>
      <c r="AM21" s="10"/>
      <c r="AN21" s="9">
        <v>54</v>
      </c>
      <c r="AO21" s="51"/>
      <c r="AP21" s="32">
        <v>18</v>
      </c>
      <c r="AQ21" s="7" t="s">
        <v>205</v>
      </c>
      <c r="AR21" s="8">
        <v>0</v>
      </c>
      <c r="AS21" s="9"/>
      <c r="AT21" s="10"/>
      <c r="AU21" s="9">
        <v>54</v>
      </c>
      <c r="AV21" s="56"/>
      <c r="AW21" s="56"/>
      <c r="AX21" s="48"/>
      <c r="AY21" s="44"/>
      <c r="BA21" s="48"/>
      <c r="BB21" s="6">
        <v>18</v>
      </c>
      <c r="BC21" s="7" t="s">
        <v>200</v>
      </c>
      <c r="BD21" s="8">
        <v>8</v>
      </c>
      <c r="BE21" s="9">
        <v>33.5</v>
      </c>
      <c r="BF21" s="10">
        <v>6970</v>
      </c>
      <c r="BG21" s="9">
        <v>20</v>
      </c>
      <c r="BH21" s="49"/>
      <c r="BI21" s="37">
        <v>18</v>
      </c>
      <c r="BJ21" s="7" t="s">
        <v>104</v>
      </c>
      <c r="BK21" s="8">
        <v>4</v>
      </c>
      <c r="BL21" s="9">
        <v>30</v>
      </c>
      <c r="BM21" s="10">
        <v>3640</v>
      </c>
      <c r="BN21" s="9">
        <v>30</v>
      </c>
      <c r="BO21" s="51"/>
      <c r="BP21" s="32">
        <v>18</v>
      </c>
      <c r="BQ21" s="7" t="s">
        <v>135</v>
      </c>
      <c r="BR21" s="8">
        <v>3</v>
      </c>
      <c r="BS21" s="9">
        <v>30</v>
      </c>
      <c r="BT21" s="10">
        <v>2820</v>
      </c>
      <c r="BU21" s="9">
        <v>37</v>
      </c>
      <c r="BV21" s="56"/>
      <c r="BW21" s="56"/>
      <c r="BX21" s="48"/>
      <c r="BY21" s="107"/>
      <c r="BZ21" s="107"/>
    </row>
    <row r="22" spans="1:78" s="4" customFormat="1" ht="11.1" customHeight="1">
      <c r="A22" s="50">
        <v>10</v>
      </c>
      <c r="B22" s="11">
        <v>19</v>
      </c>
      <c r="C22" s="12" t="s">
        <v>48</v>
      </c>
      <c r="D22" s="13">
        <v>10</v>
      </c>
      <c r="E22" s="14">
        <v>35.799999999999997</v>
      </c>
      <c r="F22" s="15">
        <v>9820</v>
      </c>
      <c r="G22" s="14">
        <v>11</v>
      </c>
      <c r="H22" s="58">
        <f>SUM(D22,D23)</f>
        <v>13</v>
      </c>
      <c r="I22" s="38">
        <v>19</v>
      </c>
      <c r="J22" s="12" t="s">
        <v>123</v>
      </c>
      <c r="K22" s="13">
        <v>2</v>
      </c>
      <c r="L22" s="14">
        <v>29.3</v>
      </c>
      <c r="M22" s="15">
        <v>1970</v>
      </c>
      <c r="N22" s="14">
        <v>30</v>
      </c>
      <c r="O22" s="59">
        <f>SUM(K22,K23)</f>
        <v>7</v>
      </c>
      <c r="P22" s="33">
        <v>19</v>
      </c>
      <c r="Q22" s="12" t="s">
        <v>163</v>
      </c>
      <c r="R22" s="13">
        <v>6</v>
      </c>
      <c r="S22" s="14">
        <v>33.299999999999997</v>
      </c>
      <c r="T22" s="15">
        <v>6060</v>
      </c>
      <c r="U22" s="14">
        <v>10</v>
      </c>
      <c r="V22" s="57">
        <f>SUM(R22,R23)</f>
        <v>10</v>
      </c>
      <c r="W22" s="57">
        <f>SUM(H22,O22,V22)</f>
        <v>30</v>
      </c>
      <c r="X22" s="50">
        <f t="shared" ref="X22" si="24">SUM(W22)-26</f>
        <v>4</v>
      </c>
      <c r="Y22" s="41" t="s">
        <v>18</v>
      </c>
      <c r="AA22" s="50">
        <v>10</v>
      </c>
      <c r="AB22" s="11">
        <v>19</v>
      </c>
      <c r="AC22" s="12" t="s">
        <v>213</v>
      </c>
      <c r="AD22" s="13">
        <v>1</v>
      </c>
      <c r="AE22" s="14">
        <v>28.8</v>
      </c>
      <c r="AF22" s="15">
        <v>970</v>
      </c>
      <c r="AG22" s="14">
        <v>43</v>
      </c>
      <c r="AH22" s="58">
        <f>SUM(AD22,AD23)</f>
        <v>3</v>
      </c>
      <c r="AI22" s="38">
        <v>19</v>
      </c>
      <c r="AJ22" s="12" t="s">
        <v>152</v>
      </c>
      <c r="AK22" s="13">
        <v>3</v>
      </c>
      <c r="AL22" s="14">
        <v>32</v>
      </c>
      <c r="AM22" s="15">
        <v>3030</v>
      </c>
      <c r="AN22" s="14">
        <v>21</v>
      </c>
      <c r="AO22" s="59">
        <f>SUM(AK22,AK23)</f>
        <v>4</v>
      </c>
      <c r="AP22" s="33">
        <v>19</v>
      </c>
      <c r="AQ22" s="12" t="s">
        <v>120</v>
      </c>
      <c r="AR22" s="13">
        <v>2</v>
      </c>
      <c r="AS22" s="14">
        <v>31.9</v>
      </c>
      <c r="AT22" s="15">
        <v>2060</v>
      </c>
      <c r="AU22" s="14">
        <v>23</v>
      </c>
      <c r="AV22" s="57">
        <f>SUM(AR22,AR23)</f>
        <v>7</v>
      </c>
      <c r="AW22" s="57">
        <f>SUM(AH22,AO22,AV22)</f>
        <v>14</v>
      </c>
      <c r="AX22" s="50">
        <f t="shared" ref="AX22" si="25">SUM(AW22)-17</f>
        <v>-3</v>
      </c>
      <c r="AY22" s="41" t="s">
        <v>73</v>
      </c>
      <c r="BA22" s="50">
        <v>10</v>
      </c>
      <c r="BB22" s="11">
        <v>19</v>
      </c>
      <c r="BC22" s="12" t="s">
        <v>121</v>
      </c>
      <c r="BD22" s="13">
        <v>2</v>
      </c>
      <c r="BE22" s="14">
        <v>27.2</v>
      </c>
      <c r="BF22" s="15">
        <v>1820</v>
      </c>
      <c r="BG22" s="14">
        <v>47</v>
      </c>
      <c r="BH22" s="58">
        <f>SUM(BD22,BD23)</f>
        <v>9</v>
      </c>
      <c r="BI22" s="38">
        <v>19</v>
      </c>
      <c r="BJ22" s="12" t="s">
        <v>30</v>
      </c>
      <c r="BK22" s="13">
        <v>3</v>
      </c>
      <c r="BL22" s="14">
        <v>36.700000000000003</v>
      </c>
      <c r="BM22" s="15">
        <v>3390</v>
      </c>
      <c r="BN22" s="14">
        <v>31</v>
      </c>
      <c r="BO22" s="59">
        <f>SUM(BK22,BK23)</f>
        <v>5</v>
      </c>
      <c r="BP22" s="33">
        <v>19</v>
      </c>
      <c r="BQ22" s="12" t="s">
        <v>186</v>
      </c>
      <c r="BR22" s="13">
        <v>4</v>
      </c>
      <c r="BS22" s="14">
        <v>30.7</v>
      </c>
      <c r="BT22" s="15">
        <v>3700</v>
      </c>
      <c r="BU22" s="14">
        <v>28</v>
      </c>
      <c r="BV22" s="57">
        <f>SUM(BR22,BR23)</f>
        <v>5</v>
      </c>
      <c r="BW22" s="57">
        <f>SUM(BH22,BO22,BV22)</f>
        <v>19</v>
      </c>
      <c r="BX22" s="50">
        <f t="shared" ref="BX22" si="26">SUM(BW22)-35</f>
        <v>-16</v>
      </c>
      <c r="BY22" s="108" t="s">
        <v>89</v>
      </c>
      <c r="BZ22" s="108"/>
    </row>
    <row r="23" spans="1:78" s="4" customFormat="1" ht="11.1" customHeight="1">
      <c r="A23" s="50"/>
      <c r="B23" s="11">
        <v>20</v>
      </c>
      <c r="C23" s="12" t="s">
        <v>119</v>
      </c>
      <c r="D23" s="13">
        <v>3</v>
      </c>
      <c r="E23" s="14">
        <v>28.5</v>
      </c>
      <c r="F23" s="15">
        <v>2820</v>
      </c>
      <c r="G23" s="14">
        <v>36</v>
      </c>
      <c r="H23" s="58"/>
      <c r="I23" s="38">
        <v>20</v>
      </c>
      <c r="J23" s="12" t="s">
        <v>198</v>
      </c>
      <c r="K23" s="13">
        <v>5</v>
      </c>
      <c r="L23" s="14">
        <v>47.8</v>
      </c>
      <c r="M23" s="15">
        <v>5840</v>
      </c>
      <c r="N23" s="14">
        <v>11</v>
      </c>
      <c r="O23" s="59"/>
      <c r="P23" s="33">
        <v>20</v>
      </c>
      <c r="Q23" s="12" t="s">
        <v>220</v>
      </c>
      <c r="R23" s="13">
        <v>4</v>
      </c>
      <c r="S23" s="14">
        <v>28.6</v>
      </c>
      <c r="T23" s="15">
        <v>3700</v>
      </c>
      <c r="U23" s="14">
        <v>23</v>
      </c>
      <c r="V23" s="57"/>
      <c r="W23" s="57"/>
      <c r="X23" s="50"/>
      <c r="Y23" s="42"/>
      <c r="AA23" s="50"/>
      <c r="AB23" s="11">
        <v>20</v>
      </c>
      <c r="AC23" s="12" t="s">
        <v>111</v>
      </c>
      <c r="AD23" s="13">
        <v>2</v>
      </c>
      <c r="AE23" s="14">
        <v>28</v>
      </c>
      <c r="AF23" s="15">
        <v>1820</v>
      </c>
      <c r="AG23" s="14">
        <v>36.5</v>
      </c>
      <c r="AH23" s="58"/>
      <c r="AI23" s="38">
        <v>20</v>
      </c>
      <c r="AJ23" s="12" t="s">
        <v>179</v>
      </c>
      <c r="AK23" s="13">
        <v>1</v>
      </c>
      <c r="AL23" s="14">
        <v>30.7</v>
      </c>
      <c r="AM23" s="15">
        <v>1030</v>
      </c>
      <c r="AN23" s="14">
        <v>43.5</v>
      </c>
      <c r="AO23" s="59"/>
      <c r="AP23" s="33">
        <v>20</v>
      </c>
      <c r="AQ23" s="12" t="s">
        <v>208</v>
      </c>
      <c r="AR23" s="13">
        <v>5</v>
      </c>
      <c r="AS23" s="14">
        <v>36.200000000000003</v>
      </c>
      <c r="AT23" s="15">
        <v>5060</v>
      </c>
      <c r="AU23" s="14">
        <v>6</v>
      </c>
      <c r="AV23" s="57"/>
      <c r="AW23" s="57"/>
      <c r="AX23" s="50"/>
      <c r="AY23" s="42"/>
      <c r="BA23" s="50"/>
      <c r="BB23" s="11">
        <v>20</v>
      </c>
      <c r="BC23" s="12" t="s">
        <v>164</v>
      </c>
      <c r="BD23" s="13">
        <v>7</v>
      </c>
      <c r="BE23" s="14">
        <v>37.1</v>
      </c>
      <c r="BF23" s="15">
        <v>7390</v>
      </c>
      <c r="BG23" s="14">
        <v>19</v>
      </c>
      <c r="BH23" s="58"/>
      <c r="BI23" s="38">
        <v>20</v>
      </c>
      <c r="BJ23" s="12" t="s">
        <v>236</v>
      </c>
      <c r="BK23" s="13">
        <v>2</v>
      </c>
      <c r="BL23" s="14">
        <v>34.1</v>
      </c>
      <c r="BM23" s="15">
        <v>2120</v>
      </c>
      <c r="BN23" s="14">
        <v>40</v>
      </c>
      <c r="BO23" s="59"/>
      <c r="BP23" s="33">
        <v>20</v>
      </c>
      <c r="BQ23" s="12" t="s">
        <v>118</v>
      </c>
      <c r="BR23" s="13">
        <v>1</v>
      </c>
      <c r="BS23" s="14">
        <v>26.7</v>
      </c>
      <c r="BT23" s="15">
        <v>910</v>
      </c>
      <c r="BU23" s="14">
        <v>48</v>
      </c>
      <c r="BV23" s="57"/>
      <c r="BW23" s="57"/>
      <c r="BX23" s="50"/>
      <c r="BY23" s="108"/>
      <c r="BZ23" s="108"/>
    </row>
    <row r="24" spans="1:78" s="4" customFormat="1" ht="11.1" customHeight="1">
      <c r="A24" s="48">
        <v>11</v>
      </c>
      <c r="B24" s="6">
        <v>21</v>
      </c>
      <c r="C24" s="7" t="s">
        <v>135</v>
      </c>
      <c r="D24" s="8">
        <v>0</v>
      </c>
      <c r="E24" s="9"/>
      <c r="F24" s="10"/>
      <c r="G24" s="9">
        <v>54</v>
      </c>
      <c r="H24" s="49">
        <f>SUM(D24,D25)</f>
        <v>1</v>
      </c>
      <c r="I24" s="37">
        <v>21</v>
      </c>
      <c r="J24" s="7" t="s">
        <v>199</v>
      </c>
      <c r="K24" s="8">
        <v>0</v>
      </c>
      <c r="L24" s="9"/>
      <c r="M24" s="10"/>
      <c r="N24" s="9">
        <v>54</v>
      </c>
      <c r="O24" s="51">
        <f>SUM(K24,K25)</f>
        <v>0</v>
      </c>
      <c r="P24" s="32">
        <v>21</v>
      </c>
      <c r="Q24" s="7" t="s">
        <v>221</v>
      </c>
      <c r="R24" s="8">
        <v>0</v>
      </c>
      <c r="S24" s="9"/>
      <c r="T24" s="10"/>
      <c r="U24" s="9">
        <v>54</v>
      </c>
      <c r="V24" s="56">
        <f>SUM(R24,R25)</f>
        <v>1</v>
      </c>
      <c r="W24" s="56">
        <f>SUM(H24,O24,V24)</f>
        <v>2</v>
      </c>
      <c r="X24" s="48">
        <f t="shared" ref="X24" si="27">SUM(W24)-26</f>
        <v>-24</v>
      </c>
      <c r="Y24" s="43" t="s">
        <v>18</v>
      </c>
      <c r="AA24" s="48">
        <v>11</v>
      </c>
      <c r="AB24" s="6">
        <v>21</v>
      </c>
      <c r="AC24" s="7" t="s">
        <v>216</v>
      </c>
      <c r="AD24" s="8">
        <v>4</v>
      </c>
      <c r="AE24" s="9">
        <v>30.5</v>
      </c>
      <c r="AF24" s="10">
        <v>3820</v>
      </c>
      <c r="AG24" s="9">
        <v>22</v>
      </c>
      <c r="AH24" s="49">
        <f>SUM(AD24,AD25)</f>
        <v>5</v>
      </c>
      <c r="AI24" s="37">
        <v>21</v>
      </c>
      <c r="AJ24" s="7" t="s">
        <v>181</v>
      </c>
      <c r="AK24" s="8">
        <v>0</v>
      </c>
      <c r="AL24" s="9"/>
      <c r="AM24" s="10"/>
      <c r="AN24" s="9">
        <v>54</v>
      </c>
      <c r="AO24" s="51">
        <f>SUM(AK24,AK25)</f>
        <v>1</v>
      </c>
      <c r="AP24" s="32">
        <v>21</v>
      </c>
      <c r="AQ24" s="7" t="s">
        <v>57</v>
      </c>
      <c r="AR24" s="8">
        <v>2</v>
      </c>
      <c r="AS24" s="9">
        <v>31.2</v>
      </c>
      <c r="AT24" s="10">
        <v>1940</v>
      </c>
      <c r="AU24" s="9">
        <v>26</v>
      </c>
      <c r="AV24" s="56">
        <f>SUM(AR24,AR25)</f>
        <v>3</v>
      </c>
      <c r="AW24" s="56">
        <f>SUM(AH24,AO24,AV24)</f>
        <v>9</v>
      </c>
      <c r="AX24" s="48">
        <f t="shared" ref="AX24" si="28">SUM(AW24)-17</f>
        <v>-8</v>
      </c>
      <c r="AY24" s="43" t="s">
        <v>74</v>
      </c>
      <c r="BA24" s="48">
        <v>11</v>
      </c>
      <c r="BB24" s="6">
        <v>21</v>
      </c>
      <c r="BC24" s="7" t="s">
        <v>207</v>
      </c>
      <c r="BD24" s="8">
        <v>3</v>
      </c>
      <c r="BE24" s="9">
        <v>35.200000000000003</v>
      </c>
      <c r="BF24" s="10">
        <v>3180</v>
      </c>
      <c r="BG24" s="9">
        <v>36</v>
      </c>
      <c r="BH24" s="49">
        <f>SUM(BD24,BD25)</f>
        <v>5</v>
      </c>
      <c r="BI24" s="37">
        <v>21</v>
      </c>
      <c r="BJ24" s="7" t="s">
        <v>210</v>
      </c>
      <c r="BK24" s="8">
        <v>3</v>
      </c>
      <c r="BL24" s="9">
        <v>31.3</v>
      </c>
      <c r="BM24" s="10">
        <v>3000</v>
      </c>
      <c r="BN24" s="9">
        <v>35</v>
      </c>
      <c r="BO24" s="51">
        <f>SUM(BK24,BK25)</f>
        <v>4</v>
      </c>
      <c r="BP24" s="32">
        <v>21</v>
      </c>
      <c r="BQ24" s="7" t="s">
        <v>160</v>
      </c>
      <c r="BR24" s="8">
        <v>0</v>
      </c>
      <c r="BS24" s="9"/>
      <c r="BT24" s="10"/>
      <c r="BU24" s="9">
        <v>54</v>
      </c>
      <c r="BV24" s="56">
        <f>SUM(BR24,BR25)</f>
        <v>0</v>
      </c>
      <c r="BW24" s="56">
        <f>SUM(BH24,BO24,BV24)</f>
        <v>9</v>
      </c>
      <c r="BX24" s="48">
        <f t="shared" ref="BX24" si="29">SUM(BW24)-35</f>
        <v>-26</v>
      </c>
      <c r="BY24" s="107" t="s">
        <v>23</v>
      </c>
      <c r="BZ24" s="107"/>
    </row>
    <row r="25" spans="1:78" s="4" customFormat="1" ht="11.1" customHeight="1">
      <c r="A25" s="48"/>
      <c r="B25" s="6">
        <v>22</v>
      </c>
      <c r="C25" s="7" t="s">
        <v>52</v>
      </c>
      <c r="D25" s="8">
        <v>1</v>
      </c>
      <c r="E25" s="9">
        <v>26.5</v>
      </c>
      <c r="F25" s="10">
        <v>910</v>
      </c>
      <c r="G25" s="9">
        <v>48</v>
      </c>
      <c r="H25" s="49"/>
      <c r="I25" s="37">
        <v>22</v>
      </c>
      <c r="J25" s="7" t="s">
        <v>120</v>
      </c>
      <c r="K25" s="8">
        <v>0</v>
      </c>
      <c r="L25" s="9"/>
      <c r="M25" s="10"/>
      <c r="N25" s="9">
        <v>54</v>
      </c>
      <c r="O25" s="51"/>
      <c r="P25" s="32">
        <v>22</v>
      </c>
      <c r="Q25" s="7" t="s">
        <v>222</v>
      </c>
      <c r="R25" s="8">
        <v>1</v>
      </c>
      <c r="S25" s="9">
        <v>27.5</v>
      </c>
      <c r="T25" s="10">
        <v>940</v>
      </c>
      <c r="U25" s="9">
        <v>42.5</v>
      </c>
      <c r="V25" s="56"/>
      <c r="W25" s="56"/>
      <c r="X25" s="48"/>
      <c r="Y25" s="44"/>
      <c r="AA25" s="48"/>
      <c r="AB25" s="6">
        <v>22</v>
      </c>
      <c r="AC25" s="7" t="s">
        <v>229</v>
      </c>
      <c r="AD25" s="8">
        <v>1</v>
      </c>
      <c r="AE25" s="9">
        <v>27.3</v>
      </c>
      <c r="AF25" s="10">
        <v>940</v>
      </c>
      <c r="AG25" s="9">
        <v>47</v>
      </c>
      <c r="AH25" s="49"/>
      <c r="AI25" s="37">
        <v>22</v>
      </c>
      <c r="AJ25" s="7" t="s">
        <v>176</v>
      </c>
      <c r="AK25" s="8">
        <v>1</v>
      </c>
      <c r="AL25" s="9">
        <v>33</v>
      </c>
      <c r="AM25" s="10">
        <v>1090</v>
      </c>
      <c r="AN25" s="9">
        <v>40.5</v>
      </c>
      <c r="AO25" s="51"/>
      <c r="AP25" s="32">
        <v>22</v>
      </c>
      <c r="AQ25" s="7" t="s">
        <v>113</v>
      </c>
      <c r="AR25" s="8">
        <v>1</v>
      </c>
      <c r="AS25" s="9">
        <v>25.6</v>
      </c>
      <c r="AT25" s="10">
        <v>880</v>
      </c>
      <c r="AU25" s="9">
        <v>39</v>
      </c>
      <c r="AV25" s="56"/>
      <c r="AW25" s="56"/>
      <c r="AX25" s="48"/>
      <c r="AY25" s="44"/>
      <c r="BA25" s="48"/>
      <c r="BB25" s="6">
        <v>22</v>
      </c>
      <c r="BC25" s="7" t="s">
        <v>205</v>
      </c>
      <c r="BD25" s="8">
        <v>2</v>
      </c>
      <c r="BE25" s="9">
        <v>27.5</v>
      </c>
      <c r="BF25" s="10">
        <v>1820</v>
      </c>
      <c r="BG25" s="9">
        <v>46</v>
      </c>
      <c r="BH25" s="49"/>
      <c r="BI25" s="37">
        <v>22</v>
      </c>
      <c r="BJ25" s="7" t="s">
        <v>101</v>
      </c>
      <c r="BK25" s="8">
        <v>1</v>
      </c>
      <c r="BL25" s="9">
        <v>25.8</v>
      </c>
      <c r="BM25" s="10">
        <v>880</v>
      </c>
      <c r="BN25" s="9">
        <v>50</v>
      </c>
      <c r="BO25" s="51"/>
      <c r="BP25" s="32">
        <v>22</v>
      </c>
      <c r="BQ25" s="7" t="s">
        <v>106</v>
      </c>
      <c r="BR25" s="8">
        <v>0</v>
      </c>
      <c r="BS25" s="9"/>
      <c r="BT25" s="10"/>
      <c r="BU25" s="9">
        <v>54</v>
      </c>
      <c r="BV25" s="56"/>
      <c r="BW25" s="56"/>
      <c r="BX25" s="48"/>
      <c r="BY25" s="107"/>
      <c r="BZ25" s="107"/>
    </row>
    <row r="26" spans="1:78" s="4" customFormat="1" ht="11.1" customHeight="1">
      <c r="A26" s="50">
        <v>12</v>
      </c>
      <c r="B26" s="11">
        <v>23</v>
      </c>
      <c r="C26" s="12" t="s">
        <v>176</v>
      </c>
      <c r="D26" s="13">
        <v>1</v>
      </c>
      <c r="E26" s="14">
        <v>27.3</v>
      </c>
      <c r="F26" s="15">
        <v>940</v>
      </c>
      <c r="G26" s="14">
        <v>47</v>
      </c>
      <c r="H26" s="58">
        <f>SUM(D26,D27)</f>
        <v>1</v>
      </c>
      <c r="I26" s="38">
        <v>23</v>
      </c>
      <c r="J26" s="12" t="s">
        <v>124</v>
      </c>
      <c r="K26" s="13">
        <v>0</v>
      </c>
      <c r="L26" s="14"/>
      <c r="M26" s="15"/>
      <c r="N26" s="14">
        <v>54</v>
      </c>
      <c r="O26" s="59">
        <f>SUM(K26,K27)</f>
        <v>0</v>
      </c>
      <c r="P26" s="33">
        <v>23</v>
      </c>
      <c r="Q26" s="12" t="s">
        <v>64</v>
      </c>
      <c r="R26" s="13">
        <v>1</v>
      </c>
      <c r="S26" s="14">
        <v>27.5</v>
      </c>
      <c r="T26" s="15">
        <v>940</v>
      </c>
      <c r="U26" s="14">
        <v>42.5</v>
      </c>
      <c r="V26" s="57">
        <f>SUM(R26,R27)</f>
        <v>2</v>
      </c>
      <c r="W26" s="57">
        <f>SUM(H26,O26,V26)</f>
        <v>3</v>
      </c>
      <c r="X26" s="50">
        <f t="shared" ref="X26" si="30">SUM(W26)-26</f>
        <v>-23</v>
      </c>
      <c r="Y26" s="41" t="s">
        <v>41</v>
      </c>
      <c r="AA26" s="50">
        <v>12</v>
      </c>
      <c r="AB26" s="11">
        <v>23</v>
      </c>
      <c r="AC26" s="12" t="s">
        <v>223</v>
      </c>
      <c r="AD26" s="13">
        <v>4</v>
      </c>
      <c r="AE26" s="14">
        <v>29.7</v>
      </c>
      <c r="AF26" s="15">
        <v>3910</v>
      </c>
      <c r="AG26" s="14">
        <v>21</v>
      </c>
      <c r="AH26" s="58">
        <f>SUM(AD26,AD27)</f>
        <v>12</v>
      </c>
      <c r="AI26" s="38">
        <v>23</v>
      </c>
      <c r="AJ26" s="12" t="s">
        <v>147</v>
      </c>
      <c r="AK26" s="13">
        <v>1</v>
      </c>
      <c r="AL26" s="14">
        <v>30.5</v>
      </c>
      <c r="AM26" s="15">
        <v>1030</v>
      </c>
      <c r="AN26" s="14">
        <v>45</v>
      </c>
      <c r="AO26" s="59">
        <f>SUM(AK26,AK27)</f>
        <v>2</v>
      </c>
      <c r="AP26" s="33">
        <v>23</v>
      </c>
      <c r="AQ26" s="12" t="s">
        <v>154</v>
      </c>
      <c r="AR26" s="13">
        <v>2</v>
      </c>
      <c r="AS26" s="14">
        <v>32.200000000000003</v>
      </c>
      <c r="AT26" s="15">
        <v>2060</v>
      </c>
      <c r="AU26" s="14">
        <v>22</v>
      </c>
      <c r="AV26" s="57">
        <f>SUM(AR26,AR27)</f>
        <v>4</v>
      </c>
      <c r="AW26" s="57">
        <f>SUM(AH26,AO26,AV26)</f>
        <v>18</v>
      </c>
      <c r="AX26" s="50">
        <f t="shared" ref="AX26" si="31">SUM(AW26)-17</f>
        <v>1</v>
      </c>
      <c r="AY26" s="41" t="s">
        <v>75</v>
      </c>
      <c r="BA26" s="50">
        <v>12</v>
      </c>
      <c r="BB26" s="11">
        <v>23</v>
      </c>
      <c r="BC26" s="12" t="s">
        <v>33</v>
      </c>
      <c r="BD26" s="13">
        <v>5</v>
      </c>
      <c r="BE26" s="14">
        <v>34</v>
      </c>
      <c r="BF26" s="15">
        <v>5180</v>
      </c>
      <c r="BG26" s="14">
        <v>28</v>
      </c>
      <c r="BH26" s="58">
        <f>SUM(BD26,BD27)</f>
        <v>11</v>
      </c>
      <c r="BI26" s="38">
        <v>23</v>
      </c>
      <c r="BJ26" s="12" t="s">
        <v>163</v>
      </c>
      <c r="BK26" s="13">
        <v>4</v>
      </c>
      <c r="BL26" s="14">
        <v>40.1</v>
      </c>
      <c r="BM26" s="15">
        <v>4330</v>
      </c>
      <c r="BN26" s="14">
        <v>27</v>
      </c>
      <c r="BO26" s="59">
        <f>SUM(BK26,BK27)</f>
        <v>6</v>
      </c>
      <c r="BP26" s="33">
        <v>23</v>
      </c>
      <c r="BQ26" s="12" t="s">
        <v>108</v>
      </c>
      <c r="BR26" s="13">
        <v>4</v>
      </c>
      <c r="BS26" s="14">
        <v>37.700000000000003</v>
      </c>
      <c r="BT26" s="15">
        <v>4330</v>
      </c>
      <c r="BU26" s="14">
        <v>24</v>
      </c>
      <c r="BV26" s="57">
        <f>SUM(BR26,BR27)</f>
        <v>6</v>
      </c>
      <c r="BW26" s="57">
        <f>SUM(BH26,BO26,BV26)</f>
        <v>23</v>
      </c>
      <c r="BX26" s="50">
        <f t="shared" ref="BX26" si="32">SUM(BW26)-35</f>
        <v>-12</v>
      </c>
      <c r="BY26" s="108" t="s">
        <v>79</v>
      </c>
      <c r="BZ26" s="108"/>
    </row>
    <row r="27" spans="1:78" s="4" customFormat="1" ht="11.1" customHeight="1">
      <c r="A27" s="50"/>
      <c r="B27" s="11">
        <v>24</v>
      </c>
      <c r="C27" s="12" t="s">
        <v>53</v>
      </c>
      <c r="D27" s="13">
        <v>0</v>
      </c>
      <c r="E27" s="14"/>
      <c r="F27" s="15"/>
      <c r="G27" s="14">
        <v>54</v>
      </c>
      <c r="H27" s="58"/>
      <c r="I27" s="38">
        <v>24</v>
      </c>
      <c r="J27" s="12" t="s">
        <v>60</v>
      </c>
      <c r="K27" s="13">
        <v>0</v>
      </c>
      <c r="L27" s="14"/>
      <c r="M27" s="15"/>
      <c r="N27" s="14">
        <v>54</v>
      </c>
      <c r="O27" s="59"/>
      <c r="P27" s="33">
        <v>24</v>
      </c>
      <c r="Q27" s="12" t="s">
        <v>115</v>
      </c>
      <c r="R27" s="13">
        <v>1</v>
      </c>
      <c r="S27" s="14">
        <v>25.1</v>
      </c>
      <c r="T27" s="15">
        <v>880</v>
      </c>
      <c r="U27" s="14">
        <v>47</v>
      </c>
      <c r="V27" s="57"/>
      <c r="W27" s="57"/>
      <c r="X27" s="50"/>
      <c r="Y27" s="42"/>
      <c r="AA27" s="50"/>
      <c r="AB27" s="11">
        <v>24</v>
      </c>
      <c r="AC27" s="12" t="s">
        <v>163</v>
      </c>
      <c r="AD27" s="13">
        <v>8</v>
      </c>
      <c r="AE27" s="14">
        <v>35.1</v>
      </c>
      <c r="AF27" s="15">
        <v>8240</v>
      </c>
      <c r="AG27" s="14">
        <v>6</v>
      </c>
      <c r="AH27" s="58"/>
      <c r="AI27" s="38">
        <v>24</v>
      </c>
      <c r="AJ27" s="12" t="s">
        <v>52</v>
      </c>
      <c r="AK27" s="13">
        <v>1</v>
      </c>
      <c r="AL27" s="14">
        <v>33</v>
      </c>
      <c r="AM27" s="15">
        <v>1090</v>
      </c>
      <c r="AN27" s="14">
        <v>40.5</v>
      </c>
      <c r="AO27" s="59"/>
      <c r="AP27" s="33">
        <v>24</v>
      </c>
      <c r="AQ27" s="12" t="s">
        <v>33</v>
      </c>
      <c r="AR27" s="13">
        <v>2</v>
      </c>
      <c r="AS27" s="14">
        <v>34.200000000000003</v>
      </c>
      <c r="AT27" s="15">
        <v>2060</v>
      </c>
      <c r="AU27" s="14">
        <v>21</v>
      </c>
      <c r="AV27" s="57"/>
      <c r="AW27" s="57"/>
      <c r="AX27" s="50"/>
      <c r="AY27" s="42"/>
      <c r="BA27" s="50"/>
      <c r="BB27" s="11">
        <v>24</v>
      </c>
      <c r="BC27" s="12" t="s">
        <v>59</v>
      </c>
      <c r="BD27" s="13">
        <v>6</v>
      </c>
      <c r="BE27" s="14">
        <v>40.4</v>
      </c>
      <c r="BF27" s="15">
        <v>6630</v>
      </c>
      <c r="BG27" s="14">
        <v>21</v>
      </c>
      <c r="BH27" s="58"/>
      <c r="BI27" s="38">
        <v>24</v>
      </c>
      <c r="BJ27" s="12" t="s">
        <v>158</v>
      </c>
      <c r="BK27" s="13">
        <v>2</v>
      </c>
      <c r="BL27" s="14">
        <v>27</v>
      </c>
      <c r="BM27" s="15">
        <v>1820</v>
      </c>
      <c r="BN27" s="14">
        <v>43</v>
      </c>
      <c r="BO27" s="59"/>
      <c r="BP27" s="33">
        <v>24</v>
      </c>
      <c r="BQ27" s="12" t="s">
        <v>173</v>
      </c>
      <c r="BR27" s="13">
        <v>2</v>
      </c>
      <c r="BS27" s="14">
        <v>28</v>
      </c>
      <c r="BT27" s="15">
        <v>1790</v>
      </c>
      <c r="BU27" s="14">
        <v>45</v>
      </c>
      <c r="BV27" s="57"/>
      <c r="BW27" s="57"/>
      <c r="BX27" s="50"/>
      <c r="BY27" s="108"/>
      <c r="BZ27" s="108"/>
    </row>
    <row r="28" spans="1:78" s="4" customFormat="1" ht="11.1" customHeight="1">
      <c r="A28" s="48">
        <v>13</v>
      </c>
      <c r="B28" s="6">
        <v>25</v>
      </c>
      <c r="C28" s="7" t="s">
        <v>177</v>
      </c>
      <c r="D28" s="8">
        <v>7</v>
      </c>
      <c r="E28" s="9">
        <v>34</v>
      </c>
      <c r="F28" s="10">
        <v>6790</v>
      </c>
      <c r="G28" s="9">
        <v>21</v>
      </c>
      <c r="H28" s="49">
        <f>SUM(D28,D29)</f>
        <v>11</v>
      </c>
      <c r="I28" s="37">
        <v>25</v>
      </c>
      <c r="J28" s="7" t="s">
        <v>142</v>
      </c>
      <c r="K28" s="8">
        <v>1</v>
      </c>
      <c r="L28" s="9">
        <v>27.4</v>
      </c>
      <c r="M28" s="10">
        <v>940</v>
      </c>
      <c r="N28" s="9">
        <v>39.5</v>
      </c>
      <c r="O28" s="51">
        <f>SUM(K28,K29)</f>
        <v>6</v>
      </c>
      <c r="P28" s="32">
        <v>25</v>
      </c>
      <c r="Q28" s="7" t="s">
        <v>103</v>
      </c>
      <c r="R28" s="8">
        <v>5</v>
      </c>
      <c r="S28" s="9">
        <v>37.9</v>
      </c>
      <c r="T28" s="10">
        <v>5330</v>
      </c>
      <c r="U28" s="9">
        <v>13</v>
      </c>
      <c r="V28" s="56">
        <f>SUM(R28,R29)</f>
        <v>8</v>
      </c>
      <c r="W28" s="56">
        <f>SUM(H28,O28,V28)</f>
        <v>25</v>
      </c>
      <c r="X28" s="48">
        <f t="shared" ref="X28" si="33">SUM(W28)-26</f>
        <v>-1</v>
      </c>
      <c r="Y28" s="43" t="s">
        <v>24</v>
      </c>
      <c r="AA28" s="48">
        <v>13</v>
      </c>
      <c r="AB28" s="6">
        <v>25</v>
      </c>
      <c r="AC28" s="7" t="s">
        <v>67</v>
      </c>
      <c r="AD28" s="8">
        <v>1</v>
      </c>
      <c r="AE28" s="9">
        <v>34.5</v>
      </c>
      <c r="AF28" s="10">
        <v>1150</v>
      </c>
      <c r="AG28" s="9">
        <v>41</v>
      </c>
      <c r="AH28" s="49">
        <f>SUM(AD28,AD29)</f>
        <v>4</v>
      </c>
      <c r="AI28" s="37">
        <v>25</v>
      </c>
      <c r="AJ28" s="7" t="s">
        <v>48</v>
      </c>
      <c r="AK28" s="8">
        <v>3</v>
      </c>
      <c r="AL28" s="9">
        <v>30.6</v>
      </c>
      <c r="AM28" s="10">
        <v>2850</v>
      </c>
      <c r="AN28" s="9">
        <v>27</v>
      </c>
      <c r="AO28" s="51">
        <f>SUM(AK28,AK29)</f>
        <v>6</v>
      </c>
      <c r="AP28" s="32">
        <v>25</v>
      </c>
      <c r="AQ28" s="7" t="s">
        <v>141</v>
      </c>
      <c r="AR28" s="8">
        <v>1</v>
      </c>
      <c r="AS28" s="9">
        <v>28.4</v>
      </c>
      <c r="AT28" s="10">
        <v>970</v>
      </c>
      <c r="AU28" s="9">
        <v>35</v>
      </c>
      <c r="AV28" s="56">
        <f>SUM(AR28,AR29)</f>
        <v>6</v>
      </c>
      <c r="AW28" s="56">
        <f>SUM(AH28,AO28,AV28)</f>
        <v>16</v>
      </c>
      <c r="AX28" s="48">
        <f t="shared" ref="AX28" si="34">SUM(AW28)-17</f>
        <v>-1</v>
      </c>
      <c r="AY28" s="43" t="s">
        <v>76</v>
      </c>
      <c r="BA28" s="48">
        <v>13</v>
      </c>
      <c r="BB28" s="6">
        <v>25</v>
      </c>
      <c r="BC28" s="7" t="s">
        <v>56</v>
      </c>
      <c r="BD28" s="8">
        <v>2</v>
      </c>
      <c r="BE28" s="9">
        <v>38.6</v>
      </c>
      <c r="BF28" s="10">
        <v>2150</v>
      </c>
      <c r="BG28" s="9">
        <v>41</v>
      </c>
      <c r="BH28" s="49">
        <f>SUM(BD28,BD29)</f>
        <v>5</v>
      </c>
      <c r="BI28" s="37">
        <v>25</v>
      </c>
      <c r="BJ28" s="7" t="s">
        <v>67</v>
      </c>
      <c r="BK28" s="8">
        <v>5</v>
      </c>
      <c r="BL28" s="9">
        <v>37.1</v>
      </c>
      <c r="BM28" s="10">
        <v>4760</v>
      </c>
      <c r="BN28" s="9">
        <v>23</v>
      </c>
      <c r="BO28" s="51">
        <f>SUM(BK28,BK29)</f>
        <v>10</v>
      </c>
      <c r="BP28" s="32">
        <v>25</v>
      </c>
      <c r="BQ28" s="7" t="s">
        <v>159</v>
      </c>
      <c r="BR28" s="8">
        <v>2</v>
      </c>
      <c r="BS28" s="9">
        <v>30</v>
      </c>
      <c r="BT28" s="10">
        <v>1940</v>
      </c>
      <c r="BU28" s="9">
        <v>42</v>
      </c>
      <c r="BV28" s="56">
        <f>SUM(BR28,BR29)</f>
        <v>6</v>
      </c>
      <c r="BW28" s="56">
        <f>SUM(BH28,BO28,BV28)</f>
        <v>21</v>
      </c>
      <c r="BX28" s="48">
        <f t="shared" ref="BX28" si="35">SUM(BW28)-35</f>
        <v>-14</v>
      </c>
      <c r="BY28" s="109" t="s">
        <v>90</v>
      </c>
      <c r="BZ28" s="110"/>
    </row>
    <row r="29" spans="1:78" s="4" customFormat="1" ht="11.1" customHeight="1">
      <c r="A29" s="48"/>
      <c r="B29" s="6">
        <v>26</v>
      </c>
      <c r="C29" s="7" t="s">
        <v>150</v>
      </c>
      <c r="D29" s="8">
        <v>4</v>
      </c>
      <c r="E29" s="9">
        <v>29.2</v>
      </c>
      <c r="F29" s="10">
        <v>3760</v>
      </c>
      <c r="G29" s="9">
        <v>28</v>
      </c>
      <c r="H29" s="49"/>
      <c r="I29" s="37">
        <v>26</v>
      </c>
      <c r="J29" s="7" t="s">
        <v>131</v>
      </c>
      <c r="K29" s="8">
        <v>5</v>
      </c>
      <c r="L29" s="9">
        <v>28.2</v>
      </c>
      <c r="M29" s="10">
        <v>4640</v>
      </c>
      <c r="N29" s="9">
        <v>20</v>
      </c>
      <c r="O29" s="51"/>
      <c r="P29" s="32">
        <v>26</v>
      </c>
      <c r="Q29" s="7" t="s">
        <v>158</v>
      </c>
      <c r="R29" s="8">
        <v>3</v>
      </c>
      <c r="S29" s="9">
        <v>32</v>
      </c>
      <c r="T29" s="10">
        <v>3000</v>
      </c>
      <c r="U29" s="9">
        <v>24</v>
      </c>
      <c r="V29" s="56"/>
      <c r="W29" s="56"/>
      <c r="X29" s="48"/>
      <c r="Y29" s="44"/>
      <c r="AA29" s="48"/>
      <c r="AB29" s="6">
        <v>26</v>
      </c>
      <c r="AC29" s="7" t="s">
        <v>221</v>
      </c>
      <c r="AD29" s="8">
        <v>3</v>
      </c>
      <c r="AE29" s="9">
        <v>30.5</v>
      </c>
      <c r="AF29" s="10">
        <v>2850</v>
      </c>
      <c r="AG29" s="9">
        <v>29</v>
      </c>
      <c r="AH29" s="49"/>
      <c r="AI29" s="37">
        <v>26</v>
      </c>
      <c r="AJ29" s="7" t="s">
        <v>51</v>
      </c>
      <c r="AK29" s="8">
        <v>3</v>
      </c>
      <c r="AL29" s="9">
        <v>34.299999999999997</v>
      </c>
      <c r="AM29" s="10">
        <v>3120</v>
      </c>
      <c r="AN29" s="9">
        <v>19</v>
      </c>
      <c r="AO29" s="51"/>
      <c r="AP29" s="32">
        <v>26</v>
      </c>
      <c r="AQ29" s="7" t="s">
        <v>195</v>
      </c>
      <c r="AR29" s="8">
        <v>5</v>
      </c>
      <c r="AS29" s="9">
        <v>35</v>
      </c>
      <c r="AT29" s="10">
        <v>4940</v>
      </c>
      <c r="AU29" s="9">
        <v>8</v>
      </c>
      <c r="AV29" s="56"/>
      <c r="AW29" s="56"/>
      <c r="AX29" s="48"/>
      <c r="AY29" s="44"/>
      <c r="BA29" s="48"/>
      <c r="BB29" s="6">
        <v>26</v>
      </c>
      <c r="BC29" s="7" t="s">
        <v>113</v>
      </c>
      <c r="BD29" s="8">
        <v>3</v>
      </c>
      <c r="BE29" s="9">
        <v>34.799999999999997</v>
      </c>
      <c r="BF29" s="10">
        <v>3360</v>
      </c>
      <c r="BG29" s="9">
        <v>33</v>
      </c>
      <c r="BH29" s="49"/>
      <c r="BI29" s="37">
        <v>26</v>
      </c>
      <c r="BJ29" s="7" t="s">
        <v>61</v>
      </c>
      <c r="BK29" s="8">
        <v>5</v>
      </c>
      <c r="BL29" s="9">
        <v>38.9</v>
      </c>
      <c r="BM29" s="10">
        <v>5720</v>
      </c>
      <c r="BN29" s="9">
        <v>16</v>
      </c>
      <c r="BO29" s="51"/>
      <c r="BP29" s="32">
        <v>26</v>
      </c>
      <c r="BQ29" s="7" t="s">
        <v>180</v>
      </c>
      <c r="BR29" s="8">
        <v>4</v>
      </c>
      <c r="BS29" s="9">
        <v>32.4</v>
      </c>
      <c r="BT29" s="10">
        <v>3820</v>
      </c>
      <c r="BU29" s="9">
        <v>26</v>
      </c>
      <c r="BV29" s="56"/>
      <c r="BW29" s="56"/>
      <c r="BX29" s="48"/>
      <c r="BY29" s="111"/>
      <c r="BZ29" s="112"/>
    </row>
    <row r="30" spans="1:78" s="4" customFormat="1" ht="11.1" customHeight="1">
      <c r="A30" s="50">
        <v>14</v>
      </c>
      <c r="B30" s="11">
        <v>27</v>
      </c>
      <c r="C30" s="12" t="s">
        <v>178</v>
      </c>
      <c r="D30" s="13">
        <v>3</v>
      </c>
      <c r="E30" s="14">
        <v>29.6</v>
      </c>
      <c r="F30" s="15">
        <v>2910</v>
      </c>
      <c r="G30" s="14">
        <v>32</v>
      </c>
      <c r="H30" s="58">
        <f>SUM(D30,D31)</f>
        <v>7</v>
      </c>
      <c r="I30" s="38">
        <v>27</v>
      </c>
      <c r="J30" s="12" t="s">
        <v>149</v>
      </c>
      <c r="K30" s="13">
        <v>6</v>
      </c>
      <c r="L30" s="14">
        <v>29.2</v>
      </c>
      <c r="M30" s="15">
        <v>5790</v>
      </c>
      <c r="N30" s="14">
        <v>13</v>
      </c>
      <c r="O30" s="59">
        <f>SUM(K30,K31)</f>
        <v>9</v>
      </c>
      <c r="P30" s="33">
        <v>27</v>
      </c>
      <c r="Q30" s="12" t="s">
        <v>65</v>
      </c>
      <c r="R30" s="13">
        <v>1</v>
      </c>
      <c r="S30" s="14">
        <v>27.3</v>
      </c>
      <c r="T30" s="15">
        <v>940</v>
      </c>
      <c r="U30" s="14">
        <v>44</v>
      </c>
      <c r="V30" s="57">
        <f>SUM(R30,R31)</f>
        <v>6</v>
      </c>
      <c r="W30" s="84">
        <f>SUM(H30,O30,V30)</f>
        <v>22</v>
      </c>
      <c r="X30" s="50">
        <f t="shared" ref="X30" si="36">SUM(W30)-26</f>
        <v>-4</v>
      </c>
      <c r="Y30" s="41" t="s">
        <v>42</v>
      </c>
      <c r="AA30" s="50">
        <v>14</v>
      </c>
      <c r="AB30" s="11">
        <v>27</v>
      </c>
      <c r="AC30" s="12" t="s">
        <v>226</v>
      </c>
      <c r="AD30" s="13">
        <v>4</v>
      </c>
      <c r="AE30" s="14">
        <v>33.299999999999997</v>
      </c>
      <c r="AF30" s="15">
        <v>4000</v>
      </c>
      <c r="AG30" s="14">
        <v>20</v>
      </c>
      <c r="AH30" s="58">
        <f>SUM(AD30,AD31)</f>
        <v>5</v>
      </c>
      <c r="AI30" s="38">
        <v>27</v>
      </c>
      <c r="AJ30" s="12" t="s">
        <v>102</v>
      </c>
      <c r="AK30" s="13">
        <v>3</v>
      </c>
      <c r="AL30" s="14">
        <v>34.200000000000003</v>
      </c>
      <c r="AM30" s="15">
        <v>3180</v>
      </c>
      <c r="AN30" s="14">
        <v>17</v>
      </c>
      <c r="AO30" s="59">
        <f>SUM(AK30,AK31)</f>
        <v>4</v>
      </c>
      <c r="AP30" s="33">
        <v>27</v>
      </c>
      <c r="AQ30" s="12" t="s">
        <v>200</v>
      </c>
      <c r="AR30" s="13">
        <v>0</v>
      </c>
      <c r="AS30" s="14"/>
      <c r="AT30" s="15"/>
      <c r="AU30" s="14">
        <v>54</v>
      </c>
      <c r="AV30" s="57">
        <f>SUM(AR30,AR31)</f>
        <v>0</v>
      </c>
      <c r="AW30" s="84">
        <f>SUM(AH30,AO30,AV30)</f>
        <v>9</v>
      </c>
      <c r="AX30" s="50">
        <f t="shared" ref="AX30" si="37">SUM(AW30)-17</f>
        <v>-8</v>
      </c>
      <c r="AY30" s="41" t="s">
        <v>23</v>
      </c>
      <c r="BA30" s="50">
        <v>14</v>
      </c>
      <c r="BB30" s="11">
        <v>27</v>
      </c>
      <c r="BC30" s="12" t="s">
        <v>146</v>
      </c>
      <c r="BD30" s="13">
        <v>3</v>
      </c>
      <c r="BE30" s="14">
        <v>35.4</v>
      </c>
      <c r="BF30" s="15">
        <v>3270</v>
      </c>
      <c r="BG30" s="14">
        <v>34</v>
      </c>
      <c r="BH30" s="58">
        <f>SUM(BD30,BD31)</f>
        <v>12</v>
      </c>
      <c r="BI30" s="38">
        <v>27</v>
      </c>
      <c r="BJ30" s="12" t="s">
        <v>216</v>
      </c>
      <c r="BK30" s="13">
        <v>10</v>
      </c>
      <c r="BL30" s="14">
        <v>40</v>
      </c>
      <c r="BM30" s="15">
        <v>10540</v>
      </c>
      <c r="BN30" s="14">
        <v>6</v>
      </c>
      <c r="BO30" s="59">
        <f>SUM(BK30,BK31)</f>
        <v>17</v>
      </c>
      <c r="BP30" s="33">
        <v>27</v>
      </c>
      <c r="BQ30" s="12" t="s">
        <v>188</v>
      </c>
      <c r="BR30" s="13">
        <v>3</v>
      </c>
      <c r="BS30" s="14">
        <v>35.200000000000003</v>
      </c>
      <c r="BT30" s="15">
        <v>3210</v>
      </c>
      <c r="BU30" s="14">
        <v>33</v>
      </c>
      <c r="BV30" s="57">
        <f>SUM(BR30,BR31)</f>
        <v>9</v>
      </c>
      <c r="BW30" s="84">
        <f>SUM(BH30,BO30,BV30)</f>
        <v>38</v>
      </c>
      <c r="BX30" s="50">
        <f t="shared" ref="BX30" si="38">SUM(BW30)-35</f>
        <v>3</v>
      </c>
      <c r="BY30" s="108" t="s">
        <v>69</v>
      </c>
      <c r="BZ30" s="108"/>
    </row>
    <row r="31" spans="1:78" s="4" customFormat="1" ht="11.1" customHeight="1">
      <c r="A31" s="50"/>
      <c r="B31" s="11">
        <v>28</v>
      </c>
      <c r="C31" s="12" t="s">
        <v>160</v>
      </c>
      <c r="D31" s="13">
        <v>4</v>
      </c>
      <c r="E31" s="14">
        <v>28.5</v>
      </c>
      <c r="F31" s="15">
        <v>3790</v>
      </c>
      <c r="G31" s="14">
        <v>29</v>
      </c>
      <c r="H31" s="58"/>
      <c r="I31" s="38">
        <v>28</v>
      </c>
      <c r="J31" s="12" t="s">
        <v>200</v>
      </c>
      <c r="K31" s="13">
        <v>3</v>
      </c>
      <c r="L31" s="14">
        <v>28.3</v>
      </c>
      <c r="M31" s="15">
        <v>2820</v>
      </c>
      <c r="N31" s="14">
        <v>26</v>
      </c>
      <c r="O31" s="59"/>
      <c r="P31" s="33">
        <v>28</v>
      </c>
      <c r="Q31" s="12" t="s">
        <v>223</v>
      </c>
      <c r="R31" s="13">
        <v>5</v>
      </c>
      <c r="S31" s="14">
        <v>31.6</v>
      </c>
      <c r="T31" s="15">
        <v>5060</v>
      </c>
      <c r="U31" s="14">
        <v>15</v>
      </c>
      <c r="V31" s="57"/>
      <c r="W31" s="84"/>
      <c r="X31" s="50"/>
      <c r="Y31" s="42"/>
      <c r="AA31" s="50"/>
      <c r="AB31" s="11">
        <v>28</v>
      </c>
      <c r="AC31" s="12" t="s">
        <v>115</v>
      </c>
      <c r="AD31" s="13">
        <v>1</v>
      </c>
      <c r="AE31" s="14">
        <v>25</v>
      </c>
      <c r="AF31" s="15">
        <v>850</v>
      </c>
      <c r="AG31" s="14">
        <v>49.5</v>
      </c>
      <c r="AH31" s="58"/>
      <c r="AI31" s="38">
        <v>28</v>
      </c>
      <c r="AJ31" s="12" t="s">
        <v>187</v>
      </c>
      <c r="AK31" s="13">
        <v>1</v>
      </c>
      <c r="AL31" s="14">
        <v>25.7</v>
      </c>
      <c r="AM31" s="15">
        <v>880</v>
      </c>
      <c r="AN31" s="14">
        <v>49</v>
      </c>
      <c r="AO31" s="59"/>
      <c r="AP31" s="33">
        <v>28</v>
      </c>
      <c r="AQ31" s="12" t="s">
        <v>121</v>
      </c>
      <c r="AR31" s="13">
        <v>0</v>
      </c>
      <c r="AS31" s="14"/>
      <c r="AT31" s="15"/>
      <c r="AU31" s="14">
        <v>54</v>
      </c>
      <c r="AV31" s="57"/>
      <c r="AW31" s="84"/>
      <c r="AX31" s="50"/>
      <c r="AY31" s="42"/>
      <c r="BA31" s="50"/>
      <c r="BB31" s="11">
        <v>28</v>
      </c>
      <c r="BC31" s="12" t="s">
        <v>55</v>
      </c>
      <c r="BD31" s="13">
        <v>9</v>
      </c>
      <c r="BE31" s="14">
        <v>37.299999999999997</v>
      </c>
      <c r="BF31" s="15">
        <v>8610</v>
      </c>
      <c r="BG31" s="14">
        <v>17</v>
      </c>
      <c r="BH31" s="58"/>
      <c r="BI31" s="38">
        <v>28</v>
      </c>
      <c r="BJ31" s="12" t="s">
        <v>215</v>
      </c>
      <c r="BK31" s="13">
        <v>7</v>
      </c>
      <c r="BL31" s="14">
        <v>38.700000000000003</v>
      </c>
      <c r="BM31" s="15">
        <v>7420</v>
      </c>
      <c r="BN31" s="14">
        <v>11</v>
      </c>
      <c r="BO31" s="59"/>
      <c r="BP31" s="33">
        <v>28</v>
      </c>
      <c r="BQ31" s="12" t="s">
        <v>155</v>
      </c>
      <c r="BR31" s="13">
        <v>6</v>
      </c>
      <c r="BS31" s="14">
        <v>30.6</v>
      </c>
      <c r="BT31" s="15">
        <v>5850</v>
      </c>
      <c r="BU31" s="14">
        <v>19</v>
      </c>
      <c r="BV31" s="57"/>
      <c r="BW31" s="84"/>
      <c r="BX31" s="50"/>
      <c r="BY31" s="108"/>
      <c r="BZ31" s="108"/>
    </row>
    <row r="32" spans="1:78" s="4" customFormat="1" ht="11.1" customHeight="1">
      <c r="A32" s="48">
        <v>15</v>
      </c>
      <c r="B32" s="6">
        <v>29</v>
      </c>
      <c r="C32" s="7" t="s">
        <v>179</v>
      </c>
      <c r="D32" s="8">
        <v>2</v>
      </c>
      <c r="E32" s="9">
        <v>26.5</v>
      </c>
      <c r="F32" s="10">
        <v>1820</v>
      </c>
      <c r="G32" s="9">
        <v>44</v>
      </c>
      <c r="H32" s="49">
        <f>SUM(D32,D33)</f>
        <v>7</v>
      </c>
      <c r="I32" s="37">
        <v>29</v>
      </c>
      <c r="J32" s="7" t="s">
        <v>201</v>
      </c>
      <c r="K32" s="8">
        <v>0</v>
      </c>
      <c r="L32" s="9"/>
      <c r="M32" s="10"/>
      <c r="N32" s="9">
        <v>54</v>
      </c>
      <c r="O32" s="51">
        <f>SUM(K32,K33)</f>
        <v>3</v>
      </c>
      <c r="P32" s="32">
        <v>29</v>
      </c>
      <c r="Q32" s="7" t="s">
        <v>224</v>
      </c>
      <c r="R32" s="8">
        <v>2</v>
      </c>
      <c r="S32" s="9">
        <v>26</v>
      </c>
      <c r="T32" s="10">
        <v>1760</v>
      </c>
      <c r="U32" s="9">
        <v>35</v>
      </c>
      <c r="V32" s="56">
        <f>SUM(R32,R33)</f>
        <v>5</v>
      </c>
      <c r="W32" s="56">
        <f>SUM(H32,O32,V32)</f>
        <v>15</v>
      </c>
      <c r="X32" s="48">
        <f t="shared" ref="X32" si="39">SUM(W32)-26</f>
        <v>-11</v>
      </c>
      <c r="Y32" s="27" t="s">
        <v>25</v>
      </c>
      <c r="AA32" s="48">
        <v>15</v>
      </c>
      <c r="AB32" s="6">
        <v>29</v>
      </c>
      <c r="AC32" s="7" t="s">
        <v>161</v>
      </c>
      <c r="AD32" s="8">
        <v>1</v>
      </c>
      <c r="AE32" s="9">
        <v>25.6</v>
      </c>
      <c r="AF32" s="10">
        <v>880</v>
      </c>
      <c r="AG32" s="9">
        <v>48</v>
      </c>
      <c r="AH32" s="49">
        <f>SUM(AD32,AD33)</f>
        <v>6</v>
      </c>
      <c r="AI32" s="37">
        <v>29</v>
      </c>
      <c r="AJ32" s="7" t="s">
        <v>143</v>
      </c>
      <c r="AK32" s="8">
        <v>0</v>
      </c>
      <c r="AL32" s="9"/>
      <c r="AM32" s="10"/>
      <c r="AN32" s="9">
        <v>54</v>
      </c>
      <c r="AO32" s="51">
        <f>SUM(AK32,AK33)</f>
        <v>4</v>
      </c>
      <c r="AP32" s="32">
        <v>29</v>
      </c>
      <c r="AQ32" s="7" t="s">
        <v>56</v>
      </c>
      <c r="AR32" s="8">
        <v>1</v>
      </c>
      <c r="AS32" s="9">
        <v>25</v>
      </c>
      <c r="AT32" s="10">
        <v>850</v>
      </c>
      <c r="AU32" s="9">
        <v>42.5</v>
      </c>
      <c r="AV32" s="56">
        <f>SUM(AR32,AR33)</f>
        <v>1</v>
      </c>
      <c r="AW32" s="56">
        <f>SUM(AH32,AO32,AV32)</f>
        <v>11</v>
      </c>
      <c r="AX32" s="48">
        <f t="shared" ref="AX32" si="40">SUM(AW32)-17</f>
        <v>-6</v>
      </c>
      <c r="AY32" s="43" t="s">
        <v>24</v>
      </c>
      <c r="BA32" s="48">
        <v>15</v>
      </c>
      <c r="BB32" s="6">
        <v>29</v>
      </c>
      <c r="BC32" s="7" t="s">
        <v>196</v>
      </c>
      <c r="BD32" s="8">
        <v>3</v>
      </c>
      <c r="BE32" s="9">
        <v>28.2</v>
      </c>
      <c r="BF32" s="10">
        <v>2850</v>
      </c>
      <c r="BG32" s="9">
        <v>39</v>
      </c>
      <c r="BH32" s="49">
        <f>SUM(BD32,BD33)</f>
        <v>3</v>
      </c>
      <c r="BI32" s="37">
        <v>29</v>
      </c>
      <c r="BJ32" s="7" t="s">
        <v>114</v>
      </c>
      <c r="BK32" s="8">
        <v>2</v>
      </c>
      <c r="BL32" s="9">
        <v>27.7</v>
      </c>
      <c r="BM32" s="10">
        <v>1970</v>
      </c>
      <c r="BN32" s="9">
        <v>41</v>
      </c>
      <c r="BO32" s="51">
        <f>SUM(BK32,BK33)</f>
        <v>5</v>
      </c>
      <c r="BP32" s="32">
        <v>29</v>
      </c>
      <c r="BQ32" s="7" t="s">
        <v>127</v>
      </c>
      <c r="BR32" s="8">
        <v>15</v>
      </c>
      <c r="BS32" s="9">
        <v>39.6</v>
      </c>
      <c r="BT32" s="10">
        <v>14340</v>
      </c>
      <c r="BU32" s="9">
        <v>2</v>
      </c>
      <c r="BV32" s="56">
        <f>SUM(BR32,BR33)</f>
        <v>18</v>
      </c>
      <c r="BW32" s="56">
        <f>SUM(BH32,BO32,BV32)</f>
        <v>26</v>
      </c>
      <c r="BX32" s="48">
        <f t="shared" ref="BX32" si="41">SUM(BW32)-35</f>
        <v>-9</v>
      </c>
      <c r="BY32" s="109" t="s">
        <v>18</v>
      </c>
      <c r="BZ32" s="110"/>
    </row>
    <row r="33" spans="1:78" s="4" customFormat="1" ht="11.1" customHeight="1">
      <c r="A33" s="48"/>
      <c r="B33" s="6">
        <v>30</v>
      </c>
      <c r="C33" s="7" t="s">
        <v>129</v>
      </c>
      <c r="D33" s="8">
        <v>5</v>
      </c>
      <c r="E33" s="9">
        <v>28.4</v>
      </c>
      <c r="F33" s="10">
        <v>4580</v>
      </c>
      <c r="G33" s="9">
        <v>26</v>
      </c>
      <c r="H33" s="49"/>
      <c r="I33" s="37">
        <v>30</v>
      </c>
      <c r="J33" s="7" t="s">
        <v>29</v>
      </c>
      <c r="K33" s="8">
        <v>3</v>
      </c>
      <c r="L33" s="9">
        <v>28</v>
      </c>
      <c r="M33" s="10">
        <v>2760</v>
      </c>
      <c r="N33" s="9">
        <v>28</v>
      </c>
      <c r="O33" s="51"/>
      <c r="P33" s="32">
        <v>30</v>
      </c>
      <c r="Q33" s="7" t="s">
        <v>105</v>
      </c>
      <c r="R33" s="8">
        <v>3</v>
      </c>
      <c r="S33" s="9">
        <v>27.8</v>
      </c>
      <c r="T33" s="10">
        <v>2760</v>
      </c>
      <c r="U33" s="9">
        <v>26</v>
      </c>
      <c r="V33" s="56"/>
      <c r="W33" s="56"/>
      <c r="X33" s="48"/>
      <c r="Y33" s="28" t="s">
        <v>32</v>
      </c>
      <c r="AA33" s="48"/>
      <c r="AB33" s="6">
        <v>30</v>
      </c>
      <c r="AC33" s="7" t="s">
        <v>126</v>
      </c>
      <c r="AD33" s="8">
        <v>5</v>
      </c>
      <c r="AE33" s="9">
        <v>34.5</v>
      </c>
      <c r="AF33" s="10">
        <v>4850</v>
      </c>
      <c r="AG33" s="9">
        <v>16</v>
      </c>
      <c r="AH33" s="49"/>
      <c r="AI33" s="37">
        <v>30</v>
      </c>
      <c r="AJ33" s="7" t="s">
        <v>184</v>
      </c>
      <c r="AK33" s="8">
        <v>4</v>
      </c>
      <c r="AL33" s="9">
        <v>34.5</v>
      </c>
      <c r="AM33" s="10">
        <v>4210</v>
      </c>
      <c r="AN33" s="9">
        <v>11</v>
      </c>
      <c r="AO33" s="51"/>
      <c r="AP33" s="32">
        <v>30</v>
      </c>
      <c r="AQ33" s="7" t="s">
        <v>110</v>
      </c>
      <c r="AR33" s="8">
        <v>0</v>
      </c>
      <c r="AS33" s="9"/>
      <c r="AT33" s="10"/>
      <c r="AU33" s="9">
        <v>54</v>
      </c>
      <c r="AV33" s="56"/>
      <c r="AW33" s="56"/>
      <c r="AX33" s="48"/>
      <c r="AY33" s="44"/>
      <c r="BA33" s="48"/>
      <c r="BB33" s="6">
        <v>30</v>
      </c>
      <c r="BC33" s="7" t="s">
        <v>148</v>
      </c>
      <c r="BD33" s="8">
        <v>0</v>
      </c>
      <c r="BE33" s="9"/>
      <c r="BF33" s="10"/>
      <c r="BG33" s="9">
        <v>54</v>
      </c>
      <c r="BH33" s="49"/>
      <c r="BI33" s="37">
        <v>30</v>
      </c>
      <c r="BJ33" s="7" t="s">
        <v>229</v>
      </c>
      <c r="BK33" s="8">
        <v>3</v>
      </c>
      <c r="BL33" s="9">
        <v>28.2</v>
      </c>
      <c r="BM33" s="10">
        <v>2730</v>
      </c>
      <c r="BN33" s="9">
        <v>37</v>
      </c>
      <c r="BO33" s="51"/>
      <c r="BP33" s="32">
        <v>30</v>
      </c>
      <c r="BQ33" s="7" t="s">
        <v>119</v>
      </c>
      <c r="BR33" s="8">
        <v>3</v>
      </c>
      <c r="BS33" s="9">
        <v>35</v>
      </c>
      <c r="BT33" s="10">
        <v>3240</v>
      </c>
      <c r="BU33" s="9">
        <v>32</v>
      </c>
      <c r="BV33" s="56"/>
      <c r="BW33" s="56"/>
      <c r="BX33" s="48"/>
      <c r="BY33" s="111"/>
      <c r="BZ33" s="112"/>
    </row>
    <row r="34" spans="1:78" s="4" customFormat="1" ht="11.1" customHeight="1">
      <c r="A34" s="50">
        <v>16</v>
      </c>
      <c r="B34" s="11">
        <v>31</v>
      </c>
      <c r="C34" s="12" t="s">
        <v>50</v>
      </c>
      <c r="D34" s="13">
        <v>5</v>
      </c>
      <c r="E34" s="14">
        <v>31.5</v>
      </c>
      <c r="F34" s="15">
        <v>4730</v>
      </c>
      <c r="G34" s="14">
        <v>25</v>
      </c>
      <c r="H34" s="58">
        <f>SUM(D34,D35)</f>
        <v>8</v>
      </c>
      <c r="I34" s="38">
        <v>31</v>
      </c>
      <c r="J34" s="12" t="s">
        <v>151</v>
      </c>
      <c r="K34" s="13">
        <v>3</v>
      </c>
      <c r="L34" s="14">
        <v>30</v>
      </c>
      <c r="M34" s="15">
        <v>2790</v>
      </c>
      <c r="N34" s="14">
        <v>27</v>
      </c>
      <c r="O34" s="59">
        <f>SUM(K34,K35)</f>
        <v>8</v>
      </c>
      <c r="P34" s="33">
        <v>31</v>
      </c>
      <c r="Q34" s="12" t="s">
        <v>225</v>
      </c>
      <c r="R34" s="13">
        <v>8</v>
      </c>
      <c r="S34" s="14">
        <v>30</v>
      </c>
      <c r="T34" s="15">
        <v>7520</v>
      </c>
      <c r="U34" s="14">
        <v>8</v>
      </c>
      <c r="V34" s="57">
        <f>SUM(R34,R35)</f>
        <v>8</v>
      </c>
      <c r="W34" s="57">
        <f>SUM(H34,O34,V34)</f>
        <v>24</v>
      </c>
      <c r="X34" s="50">
        <f t="shared" ref="X34" si="42">SUM(W34)-26</f>
        <v>-2</v>
      </c>
      <c r="Y34" s="41" t="s">
        <v>43</v>
      </c>
      <c r="AA34" s="50">
        <v>16</v>
      </c>
      <c r="AB34" s="11">
        <v>31</v>
      </c>
      <c r="AC34" s="12" t="s">
        <v>210</v>
      </c>
      <c r="AD34" s="13">
        <v>7</v>
      </c>
      <c r="AE34" s="14">
        <v>31.5</v>
      </c>
      <c r="AF34" s="15">
        <v>6610</v>
      </c>
      <c r="AG34" s="14">
        <v>9</v>
      </c>
      <c r="AH34" s="58">
        <f>SUM(AD34,AD35)</f>
        <v>10</v>
      </c>
      <c r="AI34" s="38">
        <v>31</v>
      </c>
      <c r="AJ34" s="12" t="s">
        <v>160</v>
      </c>
      <c r="AK34" s="13">
        <v>3</v>
      </c>
      <c r="AL34" s="14">
        <v>33.700000000000003</v>
      </c>
      <c r="AM34" s="15">
        <v>2940</v>
      </c>
      <c r="AN34" s="14">
        <v>25</v>
      </c>
      <c r="AO34" s="59">
        <f>SUM(AK34,AK35)</f>
        <v>6</v>
      </c>
      <c r="AP34" s="33">
        <v>31</v>
      </c>
      <c r="AQ34" s="12" t="s">
        <v>54</v>
      </c>
      <c r="AR34" s="13">
        <v>0</v>
      </c>
      <c r="AS34" s="14"/>
      <c r="AT34" s="15"/>
      <c r="AU34" s="14">
        <v>54</v>
      </c>
      <c r="AV34" s="57">
        <f>SUM(AR34,AR35)</f>
        <v>1</v>
      </c>
      <c r="AW34" s="57">
        <f>SUM(AH34,AO34,AV34)</f>
        <v>17</v>
      </c>
      <c r="AX34" s="50">
        <f t="shared" ref="AX34" si="43">SUM(AW34)-17</f>
        <v>0</v>
      </c>
      <c r="AY34" s="41" t="s">
        <v>77</v>
      </c>
      <c r="BA34" s="50">
        <v>16</v>
      </c>
      <c r="BB34" s="11">
        <v>31</v>
      </c>
      <c r="BC34" s="12" t="s">
        <v>204</v>
      </c>
      <c r="BD34" s="13">
        <v>13</v>
      </c>
      <c r="BE34" s="14">
        <v>36.4</v>
      </c>
      <c r="BF34" s="15">
        <v>12010</v>
      </c>
      <c r="BG34" s="14">
        <v>11</v>
      </c>
      <c r="BH34" s="58">
        <f>SUM(BD34,BD35)</f>
        <v>23</v>
      </c>
      <c r="BI34" s="38">
        <v>31</v>
      </c>
      <c r="BJ34" s="12" t="s">
        <v>230</v>
      </c>
      <c r="BK34" s="13">
        <v>10</v>
      </c>
      <c r="BL34" s="14">
        <v>36.4</v>
      </c>
      <c r="BM34" s="15">
        <v>9340</v>
      </c>
      <c r="BN34" s="14">
        <v>9</v>
      </c>
      <c r="BO34" s="59">
        <f>SUM(BK34,BK35)</f>
        <v>13</v>
      </c>
      <c r="BP34" s="33">
        <v>31</v>
      </c>
      <c r="BQ34" s="12" t="s">
        <v>150</v>
      </c>
      <c r="BR34" s="13">
        <v>4</v>
      </c>
      <c r="BS34" s="14">
        <v>33.5</v>
      </c>
      <c r="BT34" s="15">
        <v>3850</v>
      </c>
      <c r="BU34" s="14">
        <v>25</v>
      </c>
      <c r="BV34" s="57">
        <f>SUM(BR34,BR35)</f>
        <v>10</v>
      </c>
      <c r="BW34" s="57">
        <f>SUM(BH34,BO34,BV34)</f>
        <v>46</v>
      </c>
      <c r="BX34" s="50">
        <f t="shared" ref="BX34" si="44">SUM(BW34)-35</f>
        <v>11</v>
      </c>
      <c r="BY34" s="113" t="s">
        <v>18</v>
      </c>
      <c r="BZ34" s="114"/>
    </row>
    <row r="35" spans="1:78" s="4" customFormat="1" ht="11.1" customHeight="1">
      <c r="A35" s="50"/>
      <c r="B35" s="11">
        <v>32</v>
      </c>
      <c r="C35" s="12" t="s">
        <v>180</v>
      </c>
      <c r="D35" s="13">
        <v>3</v>
      </c>
      <c r="E35" s="14">
        <v>34</v>
      </c>
      <c r="F35" s="15">
        <v>2970</v>
      </c>
      <c r="G35" s="14">
        <v>30</v>
      </c>
      <c r="H35" s="58"/>
      <c r="I35" s="38">
        <v>32</v>
      </c>
      <c r="J35" s="12" t="s">
        <v>125</v>
      </c>
      <c r="K35" s="13">
        <v>5</v>
      </c>
      <c r="L35" s="14">
        <v>29.7</v>
      </c>
      <c r="M35" s="15">
        <v>4820</v>
      </c>
      <c r="N35" s="14">
        <v>19</v>
      </c>
      <c r="O35" s="59"/>
      <c r="P35" s="33">
        <v>32</v>
      </c>
      <c r="Q35" s="12" t="s">
        <v>114</v>
      </c>
      <c r="R35" s="13">
        <v>0</v>
      </c>
      <c r="S35" s="14"/>
      <c r="T35" s="15"/>
      <c r="U35" s="14">
        <v>54</v>
      </c>
      <c r="V35" s="57"/>
      <c r="W35" s="57"/>
      <c r="X35" s="50"/>
      <c r="Y35" s="42"/>
      <c r="AA35" s="50"/>
      <c r="AB35" s="11">
        <v>32</v>
      </c>
      <c r="AC35" s="12" t="s">
        <v>217</v>
      </c>
      <c r="AD35" s="13">
        <v>3</v>
      </c>
      <c r="AE35" s="14">
        <v>32.6</v>
      </c>
      <c r="AF35" s="15">
        <v>3120</v>
      </c>
      <c r="AG35" s="14">
        <v>26</v>
      </c>
      <c r="AH35" s="58"/>
      <c r="AI35" s="38">
        <v>32</v>
      </c>
      <c r="AJ35" s="12" t="s">
        <v>155</v>
      </c>
      <c r="AK35" s="13">
        <v>3</v>
      </c>
      <c r="AL35" s="14">
        <v>29</v>
      </c>
      <c r="AM35" s="15">
        <v>2760</v>
      </c>
      <c r="AN35" s="14">
        <v>29</v>
      </c>
      <c r="AO35" s="59"/>
      <c r="AP35" s="33">
        <v>32</v>
      </c>
      <c r="AQ35" s="12" t="s">
        <v>193</v>
      </c>
      <c r="AR35" s="13">
        <v>1</v>
      </c>
      <c r="AS35" s="14">
        <v>33.5</v>
      </c>
      <c r="AT35" s="15">
        <v>1120</v>
      </c>
      <c r="AU35" s="14">
        <v>31</v>
      </c>
      <c r="AV35" s="57"/>
      <c r="AW35" s="57"/>
      <c r="AX35" s="50"/>
      <c r="AY35" s="42"/>
      <c r="BA35" s="50"/>
      <c r="BB35" s="11">
        <v>32</v>
      </c>
      <c r="BC35" s="12" t="s">
        <v>110</v>
      </c>
      <c r="BD35" s="13">
        <v>10</v>
      </c>
      <c r="BE35" s="14">
        <v>27.4</v>
      </c>
      <c r="BF35" s="15">
        <v>9130</v>
      </c>
      <c r="BG35" s="14">
        <v>16</v>
      </c>
      <c r="BH35" s="58"/>
      <c r="BI35" s="38">
        <v>32</v>
      </c>
      <c r="BJ35" s="12" t="s">
        <v>223</v>
      </c>
      <c r="BK35" s="13">
        <v>3</v>
      </c>
      <c r="BL35" s="14">
        <v>34.5</v>
      </c>
      <c r="BM35" s="15">
        <v>3090</v>
      </c>
      <c r="BN35" s="14">
        <v>33</v>
      </c>
      <c r="BO35" s="59"/>
      <c r="BP35" s="33">
        <v>32</v>
      </c>
      <c r="BQ35" s="12" t="s">
        <v>182</v>
      </c>
      <c r="BR35" s="13">
        <v>6</v>
      </c>
      <c r="BS35" s="14">
        <v>36.299999999999997</v>
      </c>
      <c r="BT35" s="15">
        <v>5850</v>
      </c>
      <c r="BU35" s="14">
        <v>18</v>
      </c>
      <c r="BV35" s="57"/>
      <c r="BW35" s="57"/>
      <c r="BX35" s="50"/>
      <c r="BY35" s="115"/>
      <c r="BZ35" s="116"/>
    </row>
    <row r="36" spans="1:78" s="4" customFormat="1" ht="11.1" customHeight="1">
      <c r="A36" s="48">
        <v>17</v>
      </c>
      <c r="B36" s="6">
        <v>33</v>
      </c>
      <c r="C36" s="7" t="s">
        <v>159</v>
      </c>
      <c r="D36" s="8">
        <v>3</v>
      </c>
      <c r="E36" s="9">
        <v>27</v>
      </c>
      <c r="F36" s="10">
        <v>2700</v>
      </c>
      <c r="G36" s="9">
        <v>38</v>
      </c>
      <c r="H36" s="49">
        <f>SUM(D36,D37)</f>
        <v>5</v>
      </c>
      <c r="I36" s="37">
        <v>33</v>
      </c>
      <c r="J36" s="7" t="s">
        <v>202</v>
      </c>
      <c r="K36" s="8">
        <v>0</v>
      </c>
      <c r="L36" s="9"/>
      <c r="M36" s="10"/>
      <c r="N36" s="9">
        <v>54</v>
      </c>
      <c r="O36" s="51">
        <f>SUM(K36,K37)</f>
        <v>3</v>
      </c>
      <c r="P36" s="32">
        <v>33</v>
      </c>
      <c r="Q36" s="7" t="s">
        <v>116</v>
      </c>
      <c r="R36" s="8">
        <v>3</v>
      </c>
      <c r="S36" s="9">
        <v>28.5</v>
      </c>
      <c r="T36" s="10">
        <v>2730</v>
      </c>
      <c r="U36" s="9">
        <v>27</v>
      </c>
      <c r="V36" s="56">
        <f>SUM(R36,R37)</f>
        <v>3</v>
      </c>
      <c r="W36" s="56">
        <f>SUM(H36,O36,V36)</f>
        <v>11</v>
      </c>
      <c r="X36" s="48">
        <f t="shared" ref="X36" si="45">SUM(W36)-26</f>
        <v>-15</v>
      </c>
      <c r="Y36" s="43" t="s">
        <v>44</v>
      </c>
      <c r="AA36" s="48">
        <v>17</v>
      </c>
      <c r="AB36" s="6">
        <v>33</v>
      </c>
      <c r="AC36" s="7" t="s">
        <v>214</v>
      </c>
      <c r="AD36" s="8">
        <v>1</v>
      </c>
      <c r="AE36" s="9">
        <v>30.4</v>
      </c>
      <c r="AF36" s="10">
        <v>1030</v>
      </c>
      <c r="AG36" s="9">
        <v>42</v>
      </c>
      <c r="AH36" s="49">
        <f>SUM(AD36,AD37)</f>
        <v>10</v>
      </c>
      <c r="AI36" s="37">
        <v>33</v>
      </c>
      <c r="AJ36" s="7" t="s">
        <v>140</v>
      </c>
      <c r="AK36" s="8">
        <v>4</v>
      </c>
      <c r="AL36" s="9">
        <v>35.700000000000003</v>
      </c>
      <c r="AM36" s="10">
        <v>4300</v>
      </c>
      <c r="AN36" s="9">
        <v>10</v>
      </c>
      <c r="AO36" s="51">
        <f>SUM(AK36,AK37)</f>
        <v>10</v>
      </c>
      <c r="AP36" s="32">
        <v>33</v>
      </c>
      <c r="AQ36" s="7" t="s">
        <v>125</v>
      </c>
      <c r="AR36" s="8">
        <v>5</v>
      </c>
      <c r="AS36" s="9">
        <v>31.7</v>
      </c>
      <c r="AT36" s="10">
        <v>4760</v>
      </c>
      <c r="AU36" s="9">
        <v>9</v>
      </c>
      <c r="AV36" s="56">
        <f>SUM(AR36,AR37)</f>
        <v>6</v>
      </c>
      <c r="AW36" s="56">
        <f>SUM(AH36,AO36,AV36)</f>
        <v>26</v>
      </c>
      <c r="AX36" s="48">
        <f t="shared" ref="AX36" si="46">SUM(AW36)-17</f>
        <v>9</v>
      </c>
      <c r="AY36" s="43" t="s">
        <v>18</v>
      </c>
      <c r="BA36" s="48">
        <v>17</v>
      </c>
      <c r="BB36" s="6">
        <v>33</v>
      </c>
      <c r="BC36" s="7" t="s">
        <v>189</v>
      </c>
      <c r="BD36" s="8">
        <v>2</v>
      </c>
      <c r="BE36" s="9">
        <v>25.8</v>
      </c>
      <c r="BF36" s="10">
        <v>1730</v>
      </c>
      <c r="BG36" s="9">
        <v>49</v>
      </c>
      <c r="BH36" s="49">
        <f>SUM(BD36,BD37)</f>
        <v>21</v>
      </c>
      <c r="BI36" s="37">
        <v>33</v>
      </c>
      <c r="BJ36" s="7" t="s">
        <v>109</v>
      </c>
      <c r="BK36" s="8">
        <v>4</v>
      </c>
      <c r="BL36" s="9">
        <v>28.8</v>
      </c>
      <c r="BM36" s="10">
        <v>3670</v>
      </c>
      <c r="BN36" s="9">
        <v>29</v>
      </c>
      <c r="BO36" s="51">
        <f>SUM(BK36,BK37)</f>
        <v>10</v>
      </c>
      <c r="BP36" s="32">
        <v>33</v>
      </c>
      <c r="BQ36" s="7" t="s">
        <v>176</v>
      </c>
      <c r="BR36" s="8">
        <v>2</v>
      </c>
      <c r="BS36" s="9">
        <v>28.7</v>
      </c>
      <c r="BT36" s="10">
        <v>1850</v>
      </c>
      <c r="BU36" s="9">
        <v>44</v>
      </c>
      <c r="BV36" s="56">
        <f>SUM(BR36,BR37)</f>
        <v>11</v>
      </c>
      <c r="BW36" s="56">
        <f>SUM(BH36,BO36,BV36)</f>
        <v>42</v>
      </c>
      <c r="BX36" s="48">
        <f t="shared" ref="BX36" si="47">SUM(BW36)-35</f>
        <v>7</v>
      </c>
      <c r="BY36" s="109" t="s">
        <v>69</v>
      </c>
      <c r="BZ36" s="110"/>
    </row>
    <row r="37" spans="1:78" s="4" customFormat="1" ht="11.1" customHeight="1">
      <c r="A37" s="48"/>
      <c r="B37" s="6">
        <v>34</v>
      </c>
      <c r="C37" s="7" t="s">
        <v>139</v>
      </c>
      <c r="D37" s="8">
        <v>2</v>
      </c>
      <c r="E37" s="9">
        <v>30.5</v>
      </c>
      <c r="F37" s="10">
        <v>2000</v>
      </c>
      <c r="G37" s="9">
        <v>41</v>
      </c>
      <c r="H37" s="49"/>
      <c r="I37" s="37">
        <v>34</v>
      </c>
      <c r="J37" s="7" t="s">
        <v>130</v>
      </c>
      <c r="K37" s="8">
        <v>3</v>
      </c>
      <c r="L37" s="9">
        <v>34</v>
      </c>
      <c r="M37" s="10">
        <v>3180</v>
      </c>
      <c r="N37" s="9">
        <v>25</v>
      </c>
      <c r="O37" s="51"/>
      <c r="P37" s="32">
        <v>34</v>
      </c>
      <c r="Q37" s="7" t="s">
        <v>67</v>
      </c>
      <c r="R37" s="8">
        <v>0</v>
      </c>
      <c r="S37" s="9"/>
      <c r="T37" s="10"/>
      <c r="U37" s="9">
        <v>54</v>
      </c>
      <c r="V37" s="56"/>
      <c r="W37" s="56"/>
      <c r="X37" s="48"/>
      <c r="Y37" s="44"/>
      <c r="AA37" s="48"/>
      <c r="AB37" s="6">
        <v>34</v>
      </c>
      <c r="AC37" s="7" t="s">
        <v>215</v>
      </c>
      <c r="AD37" s="8">
        <v>9</v>
      </c>
      <c r="AE37" s="9">
        <v>35</v>
      </c>
      <c r="AF37" s="10">
        <v>9270</v>
      </c>
      <c r="AG37" s="9">
        <v>34</v>
      </c>
      <c r="AH37" s="49"/>
      <c r="AI37" s="37">
        <v>34</v>
      </c>
      <c r="AJ37" s="7" t="s">
        <v>145</v>
      </c>
      <c r="AK37" s="8">
        <v>6</v>
      </c>
      <c r="AL37" s="9">
        <v>34.799999999999997</v>
      </c>
      <c r="AM37" s="10">
        <v>6390</v>
      </c>
      <c r="AN37" s="9">
        <v>3</v>
      </c>
      <c r="AO37" s="51"/>
      <c r="AP37" s="32">
        <v>34</v>
      </c>
      <c r="AQ37" s="7" t="s">
        <v>100</v>
      </c>
      <c r="AR37" s="8">
        <v>1</v>
      </c>
      <c r="AS37" s="9">
        <v>37.299999999999997</v>
      </c>
      <c r="AT37" s="10">
        <v>1240</v>
      </c>
      <c r="AU37" s="9">
        <v>29</v>
      </c>
      <c r="AV37" s="56"/>
      <c r="AW37" s="56"/>
      <c r="AX37" s="48"/>
      <c r="AY37" s="44"/>
      <c r="BA37" s="48"/>
      <c r="BB37" s="6">
        <v>34</v>
      </c>
      <c r="BC37" s="7" t="s">
        <v>125</v>
      </c>
      <c r="BD37" s="8">
        <v>19</v>
      </c>
      <c r="BE37" s="9">
        <v>35.799999999999997</v>
      </c>
      <c r="BF37" s="10">
        <v>17980</v>
      </c>
      <c r="BG37" s="9">
        <v>3</v>
      </c>
      <c r="BH37" s="49"/>
      <c r="BI37" s="37">
        <v>34</v>
      </c>
      <c r="BJ37" s="7" t="s">
        <v>111</v>
      </c>
      <c r="BK37" s="8">
        <v>6</v>
      </c>
      <c r="BL37" s="9">
        <v>33</v>
      </c>
      <c r="BM37" s="10">
        <v>5640</v>
      </c>
      <c r="BN37" s="9">
        <v>17</v>
      </c>
      <c r="BO37" s="51"/>
      <c r="BP37" s="32">
        <v>34</v>
      </c>
      <c r="BQ37" s="7" t="s">
        <v>49</v>
      </c>
      <c r="BR37" s="8">
        <v>9</v>
      </c>
      <c r="BS37" s="9">
        <v>27.4</v>
      </c>
      <c r="BT37" s="10">
        <v>8040</v>
      </c>
      <c r="BU37" s="9">
        <v>14</v>
      </c>
      <c r="BV37" s="56"/>
      <c r="BW37" s="56"/>
      <c r="BX37" s="48"/>
      <c r="BY37" s="111"/>
      <c r="BZ37" s="112"/>
    </row>
    <row r="38" spans="1:78" s="4" customFormat="1" ht="11.1" customHeight="1">
      <c r="A38" s="50">
        <v>18</v>
      </c>
      <c r="B38" s="11">
        <v>35</v>
      </c>
      <c r="C38" s="12" t="s">
        <v>49</v>
      </c>
      <c r="D38" s="13">
        <v>5</v>
      </c>
      <c r="E38" s="14">
        <v>34</v>
      </c>
      <c r="F38" s="15">
        <v>5180</v>
      </c>
      <c r="G38" s="14">
        <v>24</v>
      </c>
      <c r="H38" s="58">
        <f>SUM(D38,D39)</f>
        <v>12</v>
      </c>
      <c r="I38" s="38">
        <v>35</v>
      </c>
      <c r="J38" s="12" t="s">
        <v>112</v>
      </c>
      <c r="K38" s="13">
        <v>14</v>
      </c>
      <c r="L38" s="14">
        <v>43</v>
      </c>
      <c r="M38" s="15">
        <v>15260</v>
      </c>
      <c r="N38" s="14">
        <v>3</v>
      </c>
      <c r="O38" s="59">
        <f>SUM(K38,K39)</f>
        <v>16</v>
      </c>
      <c r="P38" s="33">
        <v>35</v>
      </c>
      <c r="Q38" s="12" t="s">
        <v>226</v>
      </c>
      <c r="R38" s="13">
        <v>2</v>
      </c>
      <c r="S38" s="14">
        <v>26.7</v>
      </c>
      <c r="T38" s="15">
        <v>1820</v>
      </c>
      <c r="U38" s="14">
        <v>32</v>
      </c>
      <c r="V38" s="57">
        <f>SUM(R38,R39)</f>
        <v>4</v>
      </c>
      <c r="W38" s="57">
        <f>SUM(H38,O38,V38)</f>
        <v>32</v>
      </c>
      <c r="X38" s="50">
        <f t="shared" ref="X38" si="48">SUM(W38)-26</f>
        <v>6</v>
      </c>
      <c r="Y38" s="41" t="s">
        <v>25</v>
      </c>
      <c r="AA38" s="50">
        <v>18</v>
      </c>
      <c r="AB38" s="11">
        <v>35</v>
      </c>
      <c r="AC38" s="12" t="s">
        <v>134</v>
      </c>
      <c r="AD38" s="13">
        <v>4</v>
      </c>
      <c r="AE38" s="14">
        <v>33.6</v>
      </c>
      <c r="AF38" s="15">
        <v>4210</v>
      </c>
      <c r="AG38" s="14">
        <v>18</v>
      </c>
      <c r="AH38" s="58">
        <f>SUM(AD38,AD39)</f>
        <v>13</v>
      </c>
      <c r="AI38" s="38">
        <v>35</v>
      </c>
      <c r="AJ38" s="12" t="s">
        <v>129</v>
      </c>
      <c r="AK38" s="13">
        <v>4</v>
      </c>
      <c r="AL38" s="14">
        <v>33.200000000000003</v>
      </c>
      <c r="AM38" s="15">
        <v>3940</v>
      </c>
      <c r="AN38" s="14">
        <v>13</v>
      </c>
      <c r="AO38" s="59">
        <f>SUM(AK38,AK39)</f>
        <v>7</v>
      </c>
      <c r="AP38" s="33">
        <v>35</v>
      </c>
      <c r="AQ38" s="12" t="s">
        <v>60</v>
      </c>
      <c r="AR38" s="13">
        <v>2</v>
      </c>
      <c r="AS38" s="14">
        <v>30.2</v>
      </c>
      <c r="AT38" s="15">
        <v>1940</v>
      </c>
      <c r="AU38" s="14">
        <v>27</v>
      </c>
      <c r="AV38" s="84">
        <f>SUM(AR38,AR39)</f>
        <v>3</v>
      </c>
      <c r="AW38" s="57">
        <f>SUM(AH38,AO38,AV38)</f>
        <v>23</v>
      </c>
      <c r="AX38" s="50">
        <f t="shared" ref="AX38" si="49">SUM(AW38)-17</f>
        <v>6</v>
      </c>
      <c r="AY38" s="41" t="s">
        <v>78</v>
      </c>
      <c r="BA38" s="50">
        <v>18</v>
      </c>
      <c r="BB38" s="11">
        <v>35</v>
      </c>
      <c r="BC38" s="12" t="s">
        <v>195</v>
      </c>
      <c r="BD38" s="13">
        <v>26</v>
      </c>
      <c r="BE38" s="14">
        <v>39.299999999999997</v>
      </c>
      <c r="BF38" s="15">
        <v>24920</v>
      </c>
      <c r="BG38" s="14">
        <v>1</v>
      </c>
      <c r="BH38" s="58">
        <f>SUM(BD38,BD39)</f>
        <v>27</v>
      </c>
      <c r="BI38" s="38">
        <v>35</v>
      </c>
      <c r="BJ38" s="12" t="s">
        <v>212</v>
      </c>
      <c r="BK38" s="13">
        <v>15</v>
      </c>
      <c r="BL38" s="14">
        <v>39.299999999999997</v>
      </c>
      <c r="BM38" s="15">
        <v>14070</v>
      </c>
      <c r="BN38" s="14">
        <v>3</v>
      </c>
      <c r="BO38" s="59">
        <f>SUM(BK38,BK39)</f>
        <v>25</v>
      </c>
      <c r="BP38" s="33">
        <v>35</v>
      </c>
      <c r="BQ38" s="12" t="s">
        <v>152</v>
      </c>
      <c r="BR38" s="13">
        <v>5</v>
      </c>
      <c r="BS38" s="14">
        <v>38.200000000000003</v>
      </c>
      <c r="BT38" s="15">
        <v>5360</v>
      </c>
      <c r="BU38" s="14">
        <v>21</v>
      </c>
      <c r="BV38" s="57">
        <f>SUM(BR38,BR39)</f>
        <v>15</v>
      </c>
      <c r="BW38" s="57">
        <f>SUM(BH38,BO38,BV38)</f>
        <v>67</v>
      </c>
      <c r="BX38" s="50">
        <f t="shared" ref="BX38" si="50">SUM(BW38)-35</f>
        <v>32</v>
      </c>
      <c r="BY38" s="108" t="s">
        <v>87</v>
      </c>
      <c r="BZ38" s="108"/>
    </row>
    <row r="39" spans="1:78" s="4" customFormat="1" ht="11.1" customHeight="1">
      <c r="A39" s="50"/>
      <c r="B39" s="11">
        <v>36</v>
      </c>
      <c r="C39" s="12" t="s">
        <v>58</v>
      </c>
      <c r="D39" s="13">
        <v>7</v>
      </c>
      <c r="E39" s="14">
        <v>44.5</v>
      </c>
      <c r="F39" s="15">
        <v>8140</v>
      </c>
      <c r="G39" s="14">
        <v>15</v>
      </c>
      <c r="H39" s="58"/>
      <c r="I39" s="38">
        <v>36</v>
      </c>
      <c r="J39" s="12" t="s">
        <v>148</v>
      </c>
      <c r="K39" s="13">
        <v>2</v>
      </c>
      <c r="L39" s="14">
        <v>29</v>
      </c>
      <c r="M39" s="15">
        <v>1910</v>
      </c>
      <c r="N39" s="14">
        <v>31</v>
      </c>
      <c r="O39" s="59"/>
      <c r="P39" s="33">
        <v>36</v>
      </c>
      <c r="Q39" s="12" t="s">
        <v>156</v>
      </c>
      <c r="R39" s="13">
        <v>2</v>
      </c>
      <c r="S39" s="14">
        <v>31</v>
      </c>
      <c r="T39" s="15">
        <v>1910</v>
      </c>
      <c r="U39" s="14">
        <v>31</v>
      </c>
      <c r="V39" s="57"/>
      <c r="W39" s="57"/>
      <c r="X39" s="50"/>
      <c r="Y39" s="42"/>
      <c r="AA39" s="50"/>
      <c r="AB39" s="11">
        <v>36</v>
      </c>
      <c r="AC39" s="12" t="s">
        <v>235</v>
      </c>
      <c r="AD39" s="13">
        <v>9</v>
      </c>
      <c r="AE39" s="14">
        <v>35</v>
      </c>
      <c r="AF39" s="15">
        <v>9150</v>
      </c>
      <c r="AG39" s="14">
        <v>5</v>
      </c>
      <c r="AH39" s="58"/>
      <c r="AI39" s="38">
        <v>36</v>
      </c>
      <c r="AJ39" s="12" t="s">
        <v>168</v>
      </c>
      <c r="AK39" s="13">
        <v>3</v>
      </c>
      <c r="AL39" s="14">
        <v>35</v>
      </c>
      <c r="AM39" s="15">
        <v>3120</v>
      </c>
      <c r="AN39" s="14">
        <v>18</v>
      </c>
      <c r="AO39" s="59"/>
      <c r="AP39" s="33">
        <v>36</v>
      </c>
      <c r="AQ39" s="12" t="s">
        <v>190</v>
      </c>
      <c r="AR39" s="13">
        <v>1</v>
      </c>
      <c r="AS39" s="14">
        <v>34.799999999999997</v>
      </c>
      <c r="AT39" s="15">
        <v>1150</v>
      </c>
      <c r="AU39" s="14">
        <v>30</v>
      </c>
      <c r="AV39" s="84"/>
      <c r="AW39" s="57"/>
      <c r="AX39" s="50"/>
      <c r="AY39" s="42"/>
      <c r="BA39" s="50"/>
      <c r="BB39" s="11">
        <v>36</v>
      </c>
      <c r="BC39" s="12" t="s">
        <v>192</v>
      </c>
      <c r="BD39" s="13">
        <v>1</v>
      </c>
      <c r="BE39" s="14">
        <v>25.8</v>
      </c>
      <c r="BF39" s="15">
        <v>880</v>
      </c>
      <c r="BG39" s="14">
        <v>53</v>
      </c>
      <c r="BH39" s="58"/>
      <c r="BI39" s="38">
        <v>36</v>
      </c>
      <c r="BJ39" s="12" t="s">
        <v>235</v>
      </c>
      <c r="BK39" s="13">
        <v>10</v>
      </c>
      <c r="BL39" s="14">
        <v>39</v>
      </c>
      <c r="BM39" s="15">
        <v>10180</v>
      </c>
      <c r="BN39" s="14">
        <v>7</v>
      </c>
      <c r="BO39" s="59"/>
      <c r="BP39" s="33">
        <v>36</v>
      </c>
      <c r="BQ39" s="12" t="s">
        <v>153</v>
      </c>
      <c r="BR39" s="13">
        <v>10</v>
      </c>
      <c r="BS39" s="14">
        <v>32</v>
      </c>
      <c r="BT39" s="15">
        <v>9070</v>
      </c>
      <c r="BU39" s="14">
        <v>10</v>
      </c>
      <c r="BV39" s="57"/>
      <c r="BW39" s="57"/>
      <c r="BX39" s="50"/>
      <c r="BY39" s="108"/>
      <c r="BZ39" s="108"/>
    </row>
    <row r="40" spans="1:78" s="4" customFormat="1" ht="11.1" customHeight="1">
      <c r="A40" s="48">
        <v>19</v>
      </c>
      <c r="B40" s="6">
        <v>37</v>
      </c>
      <c r="C40" s="7" t="s">
        <v>181</v>
      </c>
      <c r="D40" s="8">
        <v>2</v>
      </c>
      <c r="E40" s="9">
        <v>26.8</v>
      </c>
      <c r="F40" s="10">
        <v>1790</v>
      </c>
      <c r="G40" s="9">
        <v>45</v>
      </c>
      <c r="H40" s="71">
        <f>SUM(D40,D41)</f>
        <v>8</v>
      </c>
      <c r="I40" s="37">
        <v>37</v>
      </c>
      <c r="J40" s="7" t="s">
        <v>56</v>
      </c>
      <c r="K40" s="8">
        <v>1</v>
      </c>
      <c r="L40" s="9">
        <v>29.5</v>
      </c>
      <c r="M40" s="10">
        <v>1000</v>
      </c>
      <c r="N40" s="9">
        <v>35</v>
      </c>
      <c r="O40" s="80">
        <f>SUM(K40,K41)</f>
        <v>3</v>
      </c>
      <c r="P40" s="32">
        <v>37</v>
      </c>
      <c r="Q40" s="7" t="s">
        <v>227</v>
      </c>
      <c r="R40" s="8">
        <v>0</v>
      </c>
      <c r="S40" s="9"/>
      <c r="T40" s="10"/>
      <c r="U40" s="9">
        <v>54</v>
      </c>
      <c r="V40" s="71">
        <f>SUM(R40,R41)</f>
        <v>4</v>
      </c>
      <c r="W40" s="56">
        <f>SUM(H40,O40,V40)</f>
        <v>15</v>
      </c>
      <c r="X40" s="48">
        <f t="shared" ref="X40" si="51">SUM(W40)-26</f>
        <v>-11</v>
      </c>
      <c r="Y40" s="43" t="s">
        <v>26</v>
      </c>
      <c r="AA40" s="48">
        <v>19</v>
      </c>
      <c r="AB40" s="6">
        <v>37</v>
      </c>
      <c r="AC40" s="7" t="s">
        <v>228</v>
      </c>
      <c r="AD40" s="8">
        <v>3</v>
      </c>
      <c r="AE40" s="9">
        <v>35</v>
      </c>
      <c r="AF40" s="10">
        <v>3240</v>
      </c>
      <c r="AG40" s="9">
        <v>23</v>
      </c>
      <c r="AH40" s="71">
        <f>SUM(AD40,AD41)</f>
        <v>12</v>
      </c>
      <c r="AI40" s="37">
        <v>37</v>
      </c>
      <c r="AJ40" s="7" t="s">
        <v>178</v>
      </c>
      <c r="AK40" s="8">
        <v>3</v>
      </c>
      <c r="AL40" s="9">
        <v>29.5</v>
      </c>
      <c r="AM40" s="10">
        <v>2970</v>
      </c>
      <c r="AN40" s="9">
        <v>24</v>
      </c>
      <c r="AO40" s="80">
        <f>SUM(AK40,AK41)</f>
        <v>5</v>
      </c>
      <c r="AP40" s="32">
        <v>37</v>
      </c>
      <c r="AQ40" s="7" t="s">
        <v>209</v>
      </c>
      <c r="AR40" s="8">
        <v>11</v>
      </c>
      <c r="AS40" s="9">
        <v>34.1</v>
      </c>
      <c r="AT40" s="10">
        <v>11210</v>
      </c>
      <c r="AU40" s="9">
        <v>1</v>
      </c>
      <c r="AV40" s="71">
        <f>SUM(AR40,AR41)</f>
        <v>13</v>
      </c>
      <c r="AW40" s="56">
        <f>SUM(AH40,AO40,AV40)</f>
        <v>30</v>
      </c>
      <c r="AX40" s="48">
        <f t="shared" ref="AX40" si="52">SUM(AW40)-17</f>
        <v>13</v>
      </c>
      <c r="AY40" s="43" t="s">
        <v>18</v>
      </c>
      <c r="BA40" s="48">
        <v>19</v>
      </c>
      <c r="BB40" s="6">
        <v>37</v>
      </c>
      <c r="BC40" s="7" t="s">
        <v>209</v>
      </c>
      <c r="BD40" s="8">
        <v>14</v>
      </c>
      <c r="BE40" s="9">
        <v>40.299999999999997</v>
      </c>
      <c r="BF40" s="10">
        <v>13940</v>
      </c>
      <c r="BG40" s="9">
        <v>8</v>
      </c>
      <c r="BH40" s="71">
        <f>SUM(BD40,BD41)</f>
        <v>30</v>
      </c>
      <c r="BI40" s="37">
        <v>37</v>
      </c>
      <c r="BJ40" s="7" t="s">
        <v>233</v>
      </c>
      <c r="BK40" s="8">
        <v>6</v>
      </c>
      <c r="BL40" s="9">
        <v>38</v>
      </c>
      <c r="BM40" s="10">
        <v>5730</v>
      </c>
      <c r="BN40" s="9">
        <v>15</v>
      </c>
      <c r="BO40" s="80">
        <f>SUM(BK40,BK41)</f>
        <v>7</v>
      </c>
      <c r="BP40" s="32">
        <v>37</v>
      </c>
      <c r="BQ40" s="7" t="s">
        <v>128</v>
      </c>
      <c r="BR40" s="8">
        <v>9</v>
      </c>
      <c r="BS40" s="9">
        <v>29.6</v>
      </c>
      <c r="BT40" s="10">
        <v>8250</v>
      </c>
      <c r="BU40" s="9">
        <v>12</v>
      </c>
      <c r="BV40" s="71">
        <f>SUM(BR40,BR41)</f>
        <v>20</v>
      </c>
      <c r="BW40" s="56">
        <f>SUM(BH40,BO40,BV40)</f>
        <v>57</v>
      </c>
      <c r="BX40" s="48">
        <f t="shared" ref="BX40" si="53">SUM(BW40)-35</f>
        <v>22</v>
      </c>
      <c r="BY40" s="107" t="s">
        <v>91</v>
      </c>
      <c r="BZ40" s="107"/>
    </row>
    <row r="41" spans="1:78" s="4" customFormat="1" ht="11.1" customHeight="1">
      <c r="A41" s="48"/>
      <c r="B41" s="6">
        <v>38</v>
      </c>
      <c r="C41" s="7" t="s">
        <v>182</v>
      </c>
      <c r="D41" s="8">
        <v>6</v>
      </c>
      <c r="E41" s="9">
        <v>32.6</v>
      </c>
      <c r="F41" s="10">
        <v>5790</v>
      </c>
      <c r="G41" s="9">
        <v>22</v>
      </c>
      <c r="H41" s="72"/>
      <c r="I41" s="37">
        <v>38</v>
      </c>
      <c r="J41" s="7" t="s">
        <v>203</v>
      </c>
      <c r="K41" s="8">
        <v>2</v>
      </c>
      <c r="L41" s="9">
        <v>26.3</v>
      </c>
      <c r="M41" s="10">
        <v>1790</v>
      </c>
      <c r="N41" s="9">
        <v>33</v>
      </c>
      <c r="O41" s="81"/>
      <c r="P41" s="32">
        <v>38</v>
      </c>
      <c r="Q41" s="7" t="s">
        <v>228</v>
      </c>
      <c r="R41" s="8">
        <v>4</v>
      </c>
      <c r="S41" s="9">
        <v>31.6</v>
      </c>
      <c r="T41" s="10">
        <v>3820</v>
      </c>
      <c r="U41" s="9">
        <v>22</v>
      </c>
      <c r="V41" s="72"/>
      <c r="W41" s="56"/>
      <c r="X41" s="48"/>
      <c r="Y41" s="44"/>
      <c r="AA41" s="48"/>
      <c r="AB41" s="6">
        <v>38</v>
      </c>
      <c r="AC41" s="7" t="s">
        <v>211</v>
      </c>
      <c r="AD41" s="8">
        <v>9</v>
      </c>
      <c r="AE41" s="9">
        <v>36.4</v>
      </c>
      <c r="AF41" s="10">
        <v>9300</v>
      </c>
      <c r="AG41" s="9">
        <v>3</v>
      </c>
      <c r="AH41" s="72"/>
      <c r="AI41" s="37">
        <v>38</v>
      </c>
      <c r="AJ41" s="7" t="s">
        <v>183</v>
      </c>
      <c r="AK41" s="8">
        <v>2</v>
      </c>
      <c r="AL41" s="9">
        <v>29.5</v>
      </c>
      <c r="AM41" s="10">
        <v>2000</v>
      </c>
      <c r="AN41" s="9">
        <v>33</v>
      </c>
      <c r="AO41" s="81"/>
      <c r="AP41" s="32">
        <v>38</v>
      </c>
      <c r="AQ41" s="7" t="s">
        <v>192</v>
      </c>
      <c r="AR41" s="8">
        <v>2</v>
      </c>
      <c r="AS41" s="9">
        <v>33.5</v>
      </c>
      <c r="AT41" s="10">
        <v>2030</v>
      </c>
      <c r="AU41" s="9">
        <v>24</v>
      </c>
      <c r="AV41" s="72"/>
      <c r="AW41" s="56"/>
      <c r="AX41" s="48"/>
      <c r="AY41" s="44"/>
      <c r="BA41" s="48"/>
      <c r="BB41" s="6">
        <v>38</v>
      </c>
      <c r="BC41" s="7" t="s">
        <v>60</v>
      </c>
      <c r="BD41" s="8">
        <v>16</v>
      </c>
      <c r="BE41" s="9">
        <v>34.5</v>
      </c>
      <c r="BF41" s="10">
        <v>14830</v>
      </c>
      <c r="BG41" s="9">
        <v>6</v>
      </c>
      <c r="BH41" s="72"/>
      <c r="BI41" s="37">
        <v>38</v>
      </c>
      <c r="BJ41" s="7" t="s">
        <v>214</v>
      </c>
      <c r="BK41" s="8">
        <v>1</v>
      </c>
      <c r="BL41" s="9">
        <v>27.4</v>
      </c>
      <c r="BM41" s="10">
        <v>940</v>
      </c>
      <c r="BN41" s="9">
        <v>49</v>
      </c>
      <c r="BO41" s="81"/>
      <c r="BP41" s="32">
        <v>38</v>
      </c>
      <c r="BQ41" s="7" t="s">
        <v>139</v>
      </c>
      <c r="BR41" s="8">
        <v>11</v>
      </c>
      <c r="BS41" s="9">
        <v>40.5</v>
      </c>
      <c r="BT41" s="10">
        <v>11540</v>
      </c>
      <c r="BU41" s="9">
        <v>4</v>
      </c>
      <c r="BV41" s="72"/>
      <c r="BW41" s="56"/>
      <c r="BX41" s="48"/>
      <c r="BY41" s="107"/>
      <c r="BZ41" s="107"/>
    </row>
    <row r="42" spans="1:78" s="4" customFormat="1" ht="11.1" customHeight="1">
      <c r="A42" s="50">
        <v>20</v>
      </c>
      <c r="B42" s="11">
        <v>39</v>
      </c>
      <c r="C42" s="12" t="s">
        <v>183</v>
      </c>
      <c r="D42" s="13">
        <v>0</v>
      </c>
      <c r="E42" s="14"/>
      <c r="F42" s="15"/>
      <c r="G42" s="14">
        <v>54</v>
      </c>
      <c r="H42" s="85">
        <f>SUM(D42,D43)</f>
        <v>2</v>
      </c>
      <c r="I42" s="38">
        <v>39</v>
      </c>
      <c r="J42" s="12" t="s">
        <v>204</v>
      </c>
      <c r="K42" s="13">
        <v>3</v>
      </c>
      <c r="L42" s="14">
        <v>35.5</v>
      </c>
      <c r="M42" s="15">
        <v>3210</v>
      </c>
      <c r="N42" s="14">
        <v>24</v>
      </c>
      <c r="O42" s="68">
        <f>SUM(K42,K43)</f>
        <v>3</v>
      </c>
      <c r="P42" s="33">
        <v>39</v>
      </c>
      <c r="Q42" s="12" t="s">
        <v>229</v>
      </c>
      <c r="R42" s="13">
        <v>2</v>
      </c>
      <c r="S42" s="14">
        <v>26.6</v>
      </c>
      <c r="T42" s="15">
        <v>1820</v>
      </c>
      <c r="U42" s="14">
        <v>33</v>
      </c>
      <c r="V42" s="84">
        <f>SUM(R42,R43)</f>
        <v>2</v>
      </c>
      <c r="W42" s="57">
        <f>SUM(H42,O42,V42)</f>
        <v>7</v>
      </c>
      <c r="X42" s="50">
        <f t="shared" ref="X42" si="54">SUM(W42)-26</f>
        <v>-19</v>
      </c>
      <c r="Y42" s="41" t="s">
        <v>45</v>
      </c>
      <c r="AA42" s="50">
        <v>20</v>
      </c>
      <c r="AB42" s="11">
        <v>39</v>
      </c>
      <c r="AC42" s="12" t="s">
        <v>225</v>
      </c>
      <c r="AD42" s="13">
        <v>5</v>
      </c>
      <c r="AE42" s="14">
        <v>32.1</v>
      </c>
      <c r="AF42" s="15">
        <v>5120</v>
      </c>
      <c r="AG42" s="14">
        <v>14</v>
      </c>
      <c r="AH42" s="85">
        <f>SUM(AD42,AD43)</f>
        <v>12</v>
      </c>
      <c r="AI42" s="38">
        <v>39</v>
      </c>
      <c r="AJ42" s="12" t="s">
        <v>162</v>
      </c>
      <c r="AK42" s="13">
        <v>3</v>
      </c>
      <c r="AL42" s="14">
        <v>35.4</v>
      </c>
      <c r="AM42" s="15">
        <v>3000</v>
      </c>
      <c r="AN42" s="14">
        <v>22</v>
      </c>
      <c r="AO42" s="68">
        <f>SUM(AK42,AK43)</f>
        <v>5</v>
      </c>
      <c r="AP42" s="33">
        <v>39</v>
      </c>
      <c r="AQ42" s="12" t="s">
        <v>196</v>
      </c>
      <c r="AR42" s="13">
        <v>1</v>
      </c>
      <c r="AS42" s="14">
        <v>32</v>
      </c>
      <c r="AT42" s="15">
        <v>1060</v>
      </c>
      <c r="AU42" s="14">
        <v>32</v>
      </c>
      <c r="AV42" s="84">
        <f>SUM(AR42,AR43)</f>
        <v>3</v>
      </c>
      <c r="AW42" s="57">
        <f>SUM(AH42,AO42,AV42)</f>
        <v>20</v>
      </c>
      <c r="AX42" s="50">
        <f t="shared" ref="AX42" si="55">SUM(AW42)-17</f>
        <v>3</v>
      </c>
      <c r="AY42" s="41" t="s">
        <v>79</v>
      </c>
      <c r="BA42" s="50">
        <v>20</v>
      </c>
      <c r="BB42" s="11">
        <v>39</v>
      </c>
      <c r="BC42" s="12" t="s">
        <v>206</v>
      </c>
      <c r="BD42" s="13">
        <v>2</v>
      </c>
      <c r="BE42" s="14">
        <v>29</v>
      </c>
      <c r="BF42" s="15">
        <v>1850</v>
      </c>
      <c r="BG42" s="14">
        <v>45</v>
      </c>
      <c r="BH42" s="85">
        <f>SUM(BD42,BD43)</f>
        <v>7</v>
      </c>
      <c r="BI42" s="38">
        <v>39</v>
      </c>
      <c r="BJ42" s="12" t="s">
        <v>64</v>
      </c>
      <c r="BK42" s="13">
        <v>2</v>
      </c>
      <c r="BL42" s="14">
        <v>25.1</v>
      </c>
      <c r="BM42" s="15">
        <v>1730</v>
      </c>
      <c r="BN42" s="14">
        <v>46</v>
      </c>
      <c r="BO42" s="68">
        <f>SUM(BK42,BK43)</f>
        <v>5</v>
      </c>
      <c r="BP42" s="33">
        <v>39</v>
      </c>
      <c r="BQ42" s="12" t="s">
        <v>184</v>
      </c>
      <c r="BR42" s="13">
        <v>0</v>
      </c>
      <c r="BS42" s="14"/>
      <c r="BT42" s="15"/>
      <c r="BU42" s="14">
        <v>54</v>
      </c>
      <c r="BV42" s="84">
        <f>SUM(BR42,BR43)</f>
        <v>3</v>
      </c>
      <c r="BW42" s="57">
        <f>SUM(BH42,BO42,BV42)</f>
        <v>15</v>
      </c>
      <c r="BX42" s="50">
        <f t="shared" ref="BX42" si="56">SUM(BW42)-35</f>
        <v>-20</v>
      </c>
      <c r="BY42" s="113" t="s">
        <v>92</v>
      </c>
      <c r="BZ42" s="114"/>
    </row>
    <row r="43" spans="1:78" s="4" customFormat="1" ht="11.1" customHeight="1">
      <c r="A43" s="50"/>
      <c r="B43" s="11">
        <v>40</v>
      </c>
      <c r="C43" s="12" t="s">
        <v>51</v>
      </c>
      <c r="D43" s="13">
        <v>2</v>
      </c>
      <c r="E43" s="14">
        <v>32</v>
      </c>
      <c r="F43" s="15">
        <v>2060</v>
      </c>
      <c r="G43" s="14">
        <v>40</v>
      </c>
      <c r="H43" s="85"/>
      <c r="I43" s="38">
        <v>40</v>
      </c>
      <c r="J43" s="12" t="s">
        <v>205</v>
      </c>
      <c r="K43" s="13">
        <v>0</v>
      </c>
      <c r="L43" s="14"/>
      <c r="M43" s="15"/>
      <c r="N43" s="14">
        <v>54</v>
      </c>
      <c r="O43" s="68"/>
      <c r="P43" s="33">
        <v>40</v>
      </c>
      <c r="Q43" s="12" t="s">
        <v>107</v>
      </c>
      <c r="R43" s="13">
        <v>0</v>
      </c>
      <c r="S43" s="14"/>
      <c r="T43" s="15"/>
      <c r="U43" s="14">
        <v>54</v>
      </c>
      <c r="V43" s="84"/>
      <c r="W43" s="57"/>
      <c r="X43" s="50"/>
      <c r="Y43" s="42"/>
      <c r="AA43" s="50"/>
      <c r="AB43" s="11">
        <v>40</v>
      </c>
      <c r="AC43" s="12" t="s">
        <v>230</v>
      </c>
      <c r="AD43" s="13">
        <v>7</v>
      </c>
      <c r="AE43" s="14">
        <v>37.6</v>
      </c>
      <c r="AF43" s="15">
        <v>7180</v>
      </c>
      <c r="AG43" s="14">
        <v>8</v>
      </c>
      <c r="AH43" s="85"/>
      <c r="AI43" s="38">
        <v>40</v>
      </c>
      <c r="AJ43" s="12" t="s">
        <v>175</v>
      </c>
      <c r="AK43" s="13">
        <v>2</v>
      </c>
      <c r="AL43" s="14">
        <v>33.5</v>
      </c>
      <c r="AM43" s="15">
        <v>2090</v>
      </c>
      <c r="AN43" s="14">
        <v>31</v>
      </c>
      <c r="AO43" s="68"/>
      <c r="AP43" s="33">
        <v>40</v>
      </c>
      <c r="AQ43" s="12" t="s">
        <v>123</v>
      </c>
      <c r="AR43" s="13">
        <v>2</v>
      </c>
      <c r="AS43" s="14">
        <v>37</v>
      </c>
      <c r="AT43" s="15">
        <v>2240</v>
      </c>
      <c r="AU43" s="14">
        <v>18</v>
      </c>
      <c r="AV43" s="84"/>
      <c r="AW43" s="57"/>
      <c r="AX43" s="50"/>
      <c r="AY43" s="42"/>
      <c r="BA43" s="50"/>
      <c r="BB43" s="11">
        <v>40</v>
      </c>
      <c r="BC43" s="12" t="s">
        <v>197</v>
      </c>
      <c r="BD43" s="13">
        <v>5</v>
      </c>
      <c r="BE43" s="14">
        <v>34.700000000000003</v>
      </c>
      <c r="BF43" s="15">
        <v>4730</v>
      </c>
      <c r="BG43" s="14">
        <v>29</v>
      </c>
      <c r="BH43" s="85"/>
      <c r="BI43" s="38">
        <v>40</v>
      </c>
      <c r="BJ43" s="12" t="s">
        <v>211</v>
      </c>
      <c r="BK43" s="13">
        <v>3</v>
      </c>
      <c r="BL43" s="14">
        <v>27</v>
      </c>
      <c r="BM43" s="15">
        <v>2730</v>
      </c>
      <c r="BN43" s="14">
        <v>38</v>
      </c>
      <c r="BO43" s="68"/>
      <c r="BP43" s="33">
        <v>40</v>
      </c>
      <c r="BQ43" s="12" t="s">
        <v>174</v>
      </c>
      <c r="BR43" s="13">
        <v>3</v>
      </c>
      <c r="BS43" s="14">
        <v>34</v>
      </c>
      <c r="BT43" s="15">
        <v>2940</v>
      </c>
      <c r="BU43" s="14">
        <v>36</v>
      </c>
      <c r="BV43" s="84"/>
      <c r="BW43" s="57"/>
      <c r="BX43" s="50"/>
      <c r="BY43" s="115"/>
      <c r="BZ43" s="116"/>
    </row>
    <row r="44" spans="1:78" s="4" customFormat="1" ht="11.1" customHeight="1">
      <c r="A44" s="48">
        <v>21</v>
      </c>
      <c r="B44" s="6">
        <v>41</v>
      </c>
      <c r="C44" s="7" t="s">
        <v>133</v>
      </c>
      <c r="D44" s="8">
        <v>0</v>
      </c>
      <c r="E44" s="9"/>
      <c r="F44" s="10"/>
      <c r="G44" s="9">
        <v>54</v>
      </c>
      <c r="H44" s="71">
        <f>SUM(D44,D45)</f>
        <v>10</v>
      </c>
      <c r="I44" s="37">
        <v>41</v>
      </c>
      <c r="J44" s="7" t="s">
        <v>206</v>
      </c>
      <c r="K44" s="8">
        <v>1</v>
      </c>
      <c r="L44" s="9">
        <v>25.5</v>
      </c>
      <c r="M44" s="10">
        <v>880</v>
      </c>
      <c r="N44" s="9">
        <v>43</v>
      </c>
      <c r="O44" s="80">
        <f>SUM(K44,K45)</f>
        <v>2</v>
      </c>
      <c r="P44" s="32">
        <v>41</v>
      </c>
      <c r="Q44" s="7" t="s">
        <v>230</v>
      </c>
      <c r="R44" s="8">
        <v>5</v>
      </c>
      <c r="S44" s="9">
        <v>36.4</v>
      </c>
      <c r="T44" s="10">
        <v>5240</v>
      </c>
      <c r="U44" s="9">
        <v>14</v>
      </c>
      <c r="V44" s="71">
        <f>SUM(R44,R45)</f>
        <v>7</v>
      </c>
      <c r="W44" s="56">
        <f>SUM(H44,O44,V44)</f>
        <v>19</v>
      </c>
      <c r="X44" s="48">
        <f t="shared" ref="X44" si="57">SUM(W44)-26</f>
        <v>-7</v>
      </c>
      <c r="Y44" s="43" t="s">
        <v>23</v>
      </c>
      <c r="AA44" s="48">
        <v>21</v>
      </c>
      <c r="AB44" s="6">
        <v>41</v>
      </c>
      <c r="AC44" s="7" t="s">
        <v>116</v>
      </c>
      <c r="AD44" s="8">
        <v>2</v>
      </c>
      <c r="AE44" s="9">
        <v>29.2</v>
      </c>
      <c r="AF44" s="10">
        <v>1970</v>
      </c>
      <c r="AG44" s="9">
        <v>34</v>
      </c>
      <c r="AH44" s="71">
        <f>SUM(AD44,AD45)</f>
        <v>3</v>
      </c>
      <c r="AI44" s="37">
        <v>41</v>
      </c>
      <c r="AJ44" s="7" t="s">
        <v>139</v>
      </c>
      <c r="AK44" s="8">
        <v>5</v>
      </c>
      <c r="AL44" s="9">
        <v>31.5</v>
      </c>
      <c r="AM44" s="10">
        <v>5060</v>
      </c>
      <c r="AN44" s="9">
        <v>5</v>
      </c>
      <c r="AO44" s="80">
        <f>SUM(AK44,AK45)</f>
        <v>8</v>
      </c>
      <c r="AP44" s="32">
        <v>41</v>
      </c>
      <c r="AQ44" s="7" t="s">
        <v>206</v>
      </c>
      <c r="AR44" s="8">
        <v>5</v>
      </c>
      <c r="AS44" s="9">
        <v>31.5</v>
      </c>
      <c r="AT44" s="10">
        <v>5000</v>
      </c>
      <c r="AU44" s="9">
        <v>7</v>
      </c>
      <c r="AV44" s="71">
        <f>SUM(AR44,AR45)</f>
        <v>9</v>
      </c>
      <c r="AW44" s="56">
        <f>SUM(AH44,AO44,AV44)</f>
        <v>20</v>
      </c>
      <c r="AX44" s="48">
        <f t="shared" ref="AX44" si="58">SUM(AW44)-17</f>
        <v>3</v>
      </c>
      <c r="AY44" s="43" t="s">
        <v>80</v>
      </c>
      <c r="BA44" s="48">
        <v>21</v>
      </c>
      <c r="BB44" s="6">
        <v>41</v>
      </c>
      <c r="BC44" s="7" t="s">
        <v>124</v>
      </c>
      <c r="BD44" s="8">
        <v>2</v>
      </c>
      <c r="BE44" s="9">
        <v>27.1</v>
      </c>
      <c r="BF44" s="10">
        <v>1820</v>
      </c>
      <c r="BG44" s="9">
        <v>48</v>
      </c>
      <c r="BH44" s="71">
        <f>SUM(BD44,BD45)</f>
        <v>15</v>
      </c>
      <c r="BI44" s="37">
        <v>41</v>
      </c>
      <c r="BJ44" s="7" t="s">
        <v>116</v>
      </c>
      <c r="BK44" s="8">
        <v>1</v>
      </c>
      <c r="BL44" s="9">
        <v>25.5</v>
      </c>
      <c r="BM44" s="10">
        <v>880</v>
      </c>
      <c r="BN44" s="9">
        <v>51</v>
      </c>
      <c r="BO44" s="80">
        <f>SUM(BK44,BK45)</f>
        <v>6</v>
      </c>
      <c r="BP44" s="32">
        <v>41</v>
      </c>
      <c r="BQ44" s="7" t="s">
        <v>145</v>
      </c>
      <c r="BR44" s="8">
        <v>11</v>
      </c>
      <c r="BS44" s="9">
        <v>29.3</v>
      </c>
      <c r="BT44" s="10">
        <v>10100</v>
      </c>
      <c r="BU44" s="9">
        <v>7</v>
      </c>
      <c r="BV44" s="71">
        <f>SUM(BR44,BR45)</f>
        <v>14</v>
      </c>
      <c r="BW44" s="56">
        <f>SUM(BH44,BO44,BV44)</f>
        <v>35</v>
      </c>
      <c r="BX44" s="48">
        <f t="shared" ref="BX44" si="59">SUM(BW44)-35</f>
        <v>0</v>
      </c>
      <c r="BY44" s="107" t="s">
        <v>23</v>
      </c>
      <c r="BZ44" s="107"/>
    </row>
    <row r="45" spans="1:78" s="4" customFormat="1" ht="11.1" customHeight="1">
      <c r="A45" s="48"/>
      <c r="B45" s="6">
        <v>42</v>
      </c>
      <c r="C45" s="7" t="s">
        <v>128</v>
      </c>
      <c r="D45" s="8">
        <v>10</v>
      </c>
      <c r="E45" s="9">
        <v>36.700000000000003</v>
      </c>
      <c r="F45" s="10">
        <v>9190</v>
      </c>
      <c r="G45" s="9">
        <v>12</v>
      </c>
      <c r="H45" s="72"/>
      <c r="I45" s="37">
        <v>42</v>
      </c>
      <c r="J45" s="7" t="s">
        <v>207</v>
      </c>
      <c r="K45" s="8">
        <v>1</v>
      </c>
      <c r="L45" s="9">
        <v>26.5</v>
      </c>
      <c r="M45" s="10">
        <v>910</v>
      </c>
      <c r="N45" s="9">
        <v>41</v>
      </c>
      <c r="O45" s="81"/>
      <c r="P45" s="32">
        <v>42</v>
      </c>
      <c r="Q45" s="7" t="s">
        <v>62</v>
      </c>
      <c r="R45" s="8">
        <v>2</v>
      </c>
      <c r="S45" s="9">
        <v>31.3</v>
      </c>
      <c r="T45" s="10">
        <v>1940</v>
      </c>
      <c r="U45" s="9">
        <v>29</v>
      </c>
      <c r="V45" s="72"/>
      <c r="W45" s="56"/>
      <c r="X45" s="48"/>
      <c r="Y45" s="44"/>
      <c r="AA45" s="48"/>
      <c r="AB45" s="6">
        <v>42</v>
      </c>
      <c r="AC45" s="7" t="s">
        <v>243</v>
      </c>
      <c r="AD45" s="8">
        <v>1</v>
      </c>
      <c r="AE45" s="9">
        <v>27.5</v>
      </c>
      <c r="AF45" s="10">
        <v>940</v>
      </c>
      <c r="AG45" s="9">
        <v>46</v>
      </c>
      <c r="AH45" s="72"/>
      <c r="AI45" s="37">
        <v>42</v>
      </c>
      <c r="AJ45" s="7" t="s">
        <v>117</v>
      </c>
      <c r="AK45" s="8">
        <v>3</v>
      </c>
      <c r="AL45" s="9">
        <v>29.3</v>
      </c>
      <c r="AM45" s="10">
        <v>2910</v>
      </c>
      <c r="AN45" s="9">
        <v>26</v>
      </c>
      <c r="AO45" s="81"/>
      <c r="AP45" s="32">
        <v>42</v>
      </c>
      <c r="AQ45" s="7" t="s">
        <v>165</v>
      </c>
      <c r="AR45" s="8">
        <v>4</v>
      </c>
      <c r="AS45" s="9">
        <v>32.200000000000003</v>
      </c>
      <c r="AT45" s="10">
        <v>4000</v>
      </c>
      <c r="AU45" s="9">
        <v>10</v>
      </c>
      <c r="AV45" s="72"/>
      <c r="AW45" s="56"/>
      <c r="AX45" s="48"/>
      <c r="AY45" s="44"/>
      <c r="BA45" s="48"/>
      <c r="BB45" s="6">
        <v>42</v>
      </c>
      <c r="BC45" s="7" t="s">
        <v>120</v>
      </c>
      <c r="BD45" s="8">
        <v>13</v>
      </c>
      <c r="BE45" s="9">
        <v>37.6</v>
      </c>
      <c r="BF45" s="10">
        <v>12520</v>
      </c>
      <c r="BG45" s="9">
        <v>10</v>
      </c>
      <c r="BH45" s="72"/>
      <c r="BI45" s="37">
        <v>42</v>
      </c>
      <c r="BJ45" s="7" t="s">
        <v>161</v>
      </c>
      <c r="BK45" s="8">
        <v>5</v>
      </c>
      <c r="BL45" s="9">
        <v>26.3</v>
      </c>
      <c r="BM45" s="10">
        <v>4460</v>
      </c>
      <c r="BN45" s="9">
        <v>26</v>
      </c>
      <c r="BO45" s="81"/>
      <c r="BP45" s="32">
        <v>42</v>
      </c>
      <c r="BQ45" s="7" t="s">
        <v>58</v>
      </c>
      <c r="BR45" s="8">
        <v>3</v>
      </c>
      <c r="BS45" s="9">
        <v>34.4</v>
      </c>
      <c r="BT45" s="10">
        <v>2940</v>
      </c>
      <c r="BU45" s="9">
        <v>35</v>
      </c>
      <c r="BV45" s="72"/>
      <c r="BW45" s="56"/>
      <c r="BX45" s="48"/>
      <c r="BY45" s="107"/>
      <c r="BZ45" s="107"/>
    </row>
    <row r="46" spans="1:78" s="4" customFormat="1" ht="11.1" customHeight="1">
      <c r="A46" s="69">
        <v>22</v>
      </c>
      <c r="B46" s="16">
        <v>43</v>
      </c>
      <c r="C46" s="12" t="s">
        <v>184</v>
      </c>
      <c r="D46" s="13">
        <v>0</v>
      </c>
      <c r="E46" s="14"/>
      <c r="F46" s="15"/>
      <c r="G46" s="14">
        <v>54</v>
      </c>
      <c r="H46" s="85">
        <f>SUM(D46,D47)</f>
        <v>12</v>
      </c>
      <c r="I46" s="39">
        <v>43</v>
      </c>
      <c r="J46" s="12" t="s">
        <v>141</v>
      </c>
      <c r="K46" s="13">
        <v>1</v>
      </c>
      <c r="L46" s="14">
        <v>35.9</v>
      </c>
      <c r="M46" s="15">
        <v>1180</v>
      </c>
      <c r="N46" s="14">
        <v>34</v>
      </c>
      <c r="O46" s="68">
        <f>SUM(K46,K47)</f>
        <v>6</v>
      </c>
      <c r="P46" s="34">
        <v>43</v>
      </c>
      <c r="Q46" s="12" t="s">
        <v>134</v>
      </c>
      <c r="R46" s="13">
        <v>1</v>
      </c>
      <c r="S46" s="14">
        <v>33</v>
      </c>
      <c r="T46" s="15">
        <v>1090</v>
      </c>
      <c r="U46" s="14">
        <v>38</v>
      </c>
      <c r="V46" s="84">
        <f>SUM(R46,R47)</f>
        <v>2</v>
      </c>
      <c r="W46" s="73">
        <f>SUM(H46,O46,V46)</f>
        <v>20</v>
      </c>
      <c r="X46" s="50">
        <f t="shared" ref="X46" si="60">SUM(W46)-26</f>
        <v>-6</v>
      </c>
      <c r="Y46" s="41" t="s">
        <v>23</v>
      </c>
      <c r="AA46" s="69">
        <v>22</v>
      </c>
      <c r="AB46" s="16">
        <v>43</v>
      </c>
      <c r="AC46" s="12" t="s">
        <v>231</v>
      </c>
      <c r="AD46" s="13">
        <v>1</v>
      </c>
      <c r="AE46" s="14">
        <v>28.1</v>
      </c>
      <c r="AF46" s="15">
        <v>970</v>
      </c>
      <c r="AG46" s="14">
        <v>45</v>
      </c>
      <c r="AH46" s="85">
        <f>SUM(AD46,AD47)</f>
        <v>3</v>
      </c>
      <c r="AI46" s="39">
        <v>43</v>
      </c>
      <c r="AJ46" s="12" t="s">
        <v>188</v>
      </c>
      <c r="AK46" s="13">
        <v>3</v>
      </c>
      <c r="AL46" s="14">
        <v>33.9</v>
      </c>
      <c r="AM46" s="15">
        <v>3060</v>
      </c>
      <c r="AN46" s="14">
        <v>20</v>
      </c>
      <c r="AO46" s="68">
        <f>SUM(AK46,AK47)</f>
        <v>4</v>
      </c>
      <c r="AP46" s="34">
        <v>43</v>
      </c>
      <c r="AQ46" s="12" t="s">
        <v>199</v>
      </c>
      <c r="AR46" s="13">
        <v>0</v>
      </c>
      <c r="AS46" s="14"/>
      <c r="AT46" s="15"/>
      <c r="AU46" s="14">
        <v>54</v>
      </c>
      <c r="AV46" s="84">
        <f>SUM(AR46,AR47)</f>
        <v>0</v>
      </c>
      <c r="AW46" s="73">
        <f>SUM(AH46,AO46,AV46)</f>
        <v>7</v>
      </c>
      <c r="AX46" s="50">
        <f t="shared" ref="AX46" si="61">SUM(AW46)-17</f>
        <v>-10</v>
      </c>
      <c r="AY46" s="41" t="s">
        <v>77</v>
      </c>
      <c r="BA46" s="69">
        <v>22</v>
      </c>
      <c r="BB46" s="16">
        <v>43</v>
      </c>
      <c r="BC46" s="12" t="s">
        <v>144</v>
      </c>
      <c r="BD46" s="13">
        <v>18</v>
      </c>
      <c r="BE46" s="14">
        <v>39.299999999999997</v>
      </c>
      <c r="BF46" s="15">
        <v>17760</v>
      </c>
      <c r="BG46" s="14">
        <v>4</v>
      </c>
      <c r="BH46" s="85">
        <f>SUM(BD46,BD47)</f>
        <v>23</v>
      </c>
      <c r="BI46" s="39">
        <v>43</v>
      </c>
      <c r="BJ46" s="12" t="s">
        <v>156</v>
      </c>
      <c r="BK46" s="13">
        <v>5</v>
      </c>
      <c r="BL46" s="14">
        <v>29.3</v>
      </c>
      <c r="BM46" s="15">
        <v>4700</v>
      </c>
      <c r="BN46" s="14">
        <v>24</v>
      </c>
      <c r="BO46" s="68">
        <f>SUM(BK46,BK47)</f>
        <v>10</v>
      </c>
      <c r="BP46" s="34">
        <v>43</v>
      </c>
      <c r="BQ46" s="12" t="s">
        <v>157</v>
      </c>
      <c r="BR46" s="13">
        <v>8</v>
      </c>
      <c r="BS46" s="14">
        <v>37.200000000000003</v>
      </c>
      <c r="BT46" s="15">
        <v>8120</v>
      </c>
      <c r="BU46" s="14">
        <v>13</v>
      </c>
      <c r="BV46" s="84">
        <f>SUM(BR46,BR47)</f>
        <v>12</v>
      </c>
      <c r="BW46" s="73">
        <f>SUM(BH46,BO46,BV46)</f>
        <v>45</v>
      </c>
      <c r="BX46" s="50">
        <f t="shared" ref="BX46" si="62">SUM(BW46)-35</f>
        <v>10</v>
      </c>
      <c r="BY46" s="108" t="s">
        <v>88</v>
      </c>
      <c r="BZ46" s="108"/>
    </row>
    <row r="47" spans="1:78" s="4" customFormat="1" ht="11.1" customHeight="1">
      <c r="A47" s="70"/>
      <c r="B47" s="16">
        <v>44</v>
      </c>
      <c r="C47" s="12" t="s">
        <v>118</v>
      </c>
      <c r="D47" s="13">
        <v>12</v>
      </c>
      <c r="E47" s="14">
        <v>34.6</v>
      </c>
      <c r="F47" s="15">
        <v>12270</v>
      </c>
      <c r="G47" s="14">
        <v>6</v>
      </c>
      <c r="H47" s="85"/>
      <c r="I47" s="39">
        <v>44</v>
      </c>
      <c r="J47" s="12" t="s">
        <v>137</v>
      </c>
      <c r="K47" s="13">
        <v>5</v>
      </c>
      <c r="L47" s="14">
        <v>34.6</v>
      </c>
      <c r="M47" s="15">
        <v>5150</v>
      </c>
      <c r="N47" s="14">
        <v>16</v>
      </c>
      <c r="O47" s="68"/>
      <c r="P47" s="34">
        <v>44</v>
      </c>
      <c r="Q47" s="12" t="s">
        <v>63</v>
      </c>
      <c r="R47" s="13">
        <v>1</v>
      </c>
      <c r="S47" s="14">
        <v>33.200000000000003</v>
      </c>
      <c r="T47" s="15">
        <v>1120</v>
      </c>
      <c r="U47" s="14">
        <v>37</v>
      </c>
      <c r="V47" s="84"/>
      <c r="W47" s="74"/>
      <c r="X47" s="50"/>
      <c r="Y47" s="42"/>
      <c r="AA47" s="70"/>
      <c r="AB47" s="16">
        <v>44</v>
      </c>
      <c r="AC47" s="12" t="s">
        <v>122</v>
      </c>
      <c r="AD47" s="13">
        <v>2</v>
      </c>
      <c r="AE47" s="14">
        <v>35.4</v>
      </c>
      <c r="AF47" s="15">
        <v>2180</v>
      </c>
      <c r="AG47" s="14">
        <v>33</v>
      </c>
      <c r="AH47" s="85"/>
      <c r="AI47" s="39">
        <v>44</v>
      </c>
      <c r="AJ47" s="12" t="s">
        <v>173</v>
      </c>
      <c r="AK47" s="13">
        <v>1</v>
      </c>
      <c r="AL47" s="14">
        <v>36.4</v>
      </c>
      <c r="AM47" s="15">
        <v>1210</v>
      </c>
      <c r="AN47" s="14">
        <v>38</v>
      </c>
      <c r="AO47" s="68"/>
      <c r="AP47" s="34">
        <v>44</v>
      </c>
      <c r="AQ47" s="12" t="s">
        <v>112</v>
      </c>
      <c r="AR47" s="13">
        <v>0</v>
      </c>
      <c r="AS47" s="14"/>
      <c r="AT47" s="15"/>
      <c r="AU47" s="14">
        <v>54</v>
      </c>
      <c r="AV47" s="84"/>
      <c r="AW47" s="74"/>
      <c r="AX47" s="50"/>
      <c r="AY47" s="42"/>
      <c r="BA47" s="70"/>
      <c r="BB47" s="16">
        <v>44</v>
      </c>
      <c r="BC47" s="12" t="s">
        <v>202</v>
      </c>
      <c r="BD47" s="13">
        <v>5</v>
      </c>
      <c r="BE47" s="14">
        <v>29.2</v>
      </c>
      <c r="BF47" s="15">
        <v>4700</v>
      </c>
      <c r="BG47" s="14">
        <v>30</v>
      </c>
      <c r="BH47" s="85"/>
      <c r="BI47" s="39">
        <v>44</v>
      </c>
      <c r="BJ47" s="12" t="s">
        <v>222</v>
      </c>
      <c r="BK47" s="13">
        <v>5</v>
      </c>
      <c r="BL47" s="14">
        <v>29.1</v>
      </c>
      <c r="BM47" s="15">
        <v>4640</v>
      </c>
      <c r="BN47" s="14">
        <v>25</v>
      </c>
      <c r="BO47" s="68"/>
      <c r="BP47" s="34">
        <v>44</v>
      </c>
      <c r="BQ47" s="12" t="s">
        <v>187</v>
      </c>
      <c r="BR47" s="13">
        <v>4</v>
      </c>
      <c r="BS47" s="14">
        <v>30</v>
      </c>
      <c r="BT47" s="15">
        <v>3760</v>
      </c>
      <c r="BU47" s="14">
        <v>27</v>
      </c>
      <c r="BV47" s="84"/>
      <c r="BW47" s="74"/>
      <c r="BX47" s="50"/>
      <c r="BY47" s="108"/>
      <c r="BZ47" s="108"/>
    </row>
    <row r="48" spans="1:78" s="4" customFormat="1" ht="11.1" customHeight="1">
      <c r="A48" s="61">
        <v>23</v>
      </c>
      <c r="B48" s="6">
        <v>45</v>
      </c>
      <c r="C48" s="7" t="s">
        <v>185</v>
      </c>
      <c r="D48" s="8">
        <v>3</v>
      </c>
      <c r="E48" s="9">
        <v>34.6</v>
      </c>
      <c r="F48" s="10">
        <v>3030</v>
      </c>
      <c r="G48" s="9">
        <v>29</v>
      </c>
      <c r="H48" s="63">
        <f>SUM(D48,D49)</f>
        <v>6</v>
      </c>
      <c r="I48" s="37">
        <v>45</v>
      </c>
      <c r="J48" s="7" t="s">
        <v>165</v>
      </c>
      <c r="K48" s="8">
        <v>4</v>
      </c>
      <c r="L48" s="9">
        <v>28</v>
      </c>
      <c r="M48" s="10">
        <v>3670</v>
      </c>
      <c r="N48" s="9">
        <v>23</v>
      </c>
      <c r="O48" s="54">
        <f>SUM(K48,K49)</f>
        <v>5</v>
      </c>
      <c r="P48" s="32">
        <v>45</v>
      </c>
      <c r="Q48" s="7" t="s">
        <v>111</v>
      </c>
      <c r="R48" s="8">
        <v>1</v>
      </c>
      <c r="S48" s="9">
        <v>27.9</v>
      </c>
      <c r="T48" s="10">
        <v>940</v>
      </c>
      <c r="U48" s="9">
        <v>41</v>
      </c>
      <c r="V48" s="75">
        <f>SUM(R48,R49)</f>
        <v>2</v>
      </c>
      <c r="W48" s="75">
        <f>SUM(H48,O48,V48)</f>
        <v>13</v>
      </c>
      <c r="X48" s="48">
        <f t="shared" ref="X48" si="63">SUM(W48)-26</f>
        <v>-13</v>
      </c>
      <c r="Y48" s="43" t="s">
        <v>46</v>
      </c>
      <c r="AA48" s="61">
        <v>23</v>
      </c>
      <c r="AB48" s="6">
        <v>45</v>
      </c>
      <c r="AC48" s="7" t="s">
        <v>99</v>
      </c>
      <c r="AD48" s="8">
        <v>6</v>
      </c>
      <c r="AE48" s="9">
        <v>37.200000000000003</v>
      </c>
      <c r="AF48" s="10">
        <v>6330</v>
      </c>
      <c r="AG48" s="9">
        <v>11</v>
      </c>
      <c r="AH48" s="63">
        <f>SUM(AD48,AD49)</f>
        <v>9</v>
      </c>
      <c r="AI48" s="37">
        <v>45</v>
      </c>
      <c r="AJ48" s="7" t="s">
        <v>150</v>
      </c>
      <c r="AK48" s="8">
        <v>2</v>
      </c>
      <c r="AL48" s="9">
        <v>31.3</v>
      </c>
      <c r="AM48" s="10">
        <v>1970</v>
      </c>
      <c r="AN48" s="9">
        <v>34</v>
      </c>
      <c r="AO48" s="54">
        <f>SUM(AK48,AK49)</f>
        <v>4</v>
      </c>
      <c r="AP48" s="32">
        <v>45</v>
      </c>
      <c r="AQ48" s="7" t="s">
        <v>146</v>
      </c>
      <c r="AR48" s="8">
        <v>0</v>
      </c>
      <c r="AS48" s="9"/>
      <c r="AT48" s="10"/>
      <c r="AU48" s="9">
        <v>54</v>
      </c>
      <c r="AV48" s="75">
        <f>SUM(AR48,AR49)</f>
        <v>3</v>
      </c>
      <c r="AW48" s="75">
        <f>SUM(AH48,AO48,AV48)</f>
        <v>16</v>
      </c>
      <c r="AX48" s="48">
        <f t="shared" ref="AX48" si="64">SUM(AW48)-17</f>
        <v>-1</v>
      </c>
      <c r="AY48" s="43" t="s">
        <v>23</v>
      </c>
      <c r="BA48" s="61">
        <v>23</v>
      </c>
      <c r="BB48" s="6">
        <v>45</v>
      </c>
      <c r="BC48" s="7" t="s">
        <v>136</v>
      </c>
      <c r="BD48" s="8">
        <v>6</v>
      </c>
      <c r="BE48" s="9">
        <v>31.1</v>
      </c>
      <c r="BF48" s="10">
        <v>5760</v>
      </c>
      <c r="BG48" s="9">
        <v>24</v>
      </c>
      <c r="BH48" s="63">
        <f>SUM(BD48,BD49)</f>
        <v>22</v>
      </c>
      <c r="BI48" s="37">
        <v>45</v>
      </c>
      <c r="BJ48" s="7" t="s">
        <v>63</v>
      </c>
      <c r="BK48" s="8">
        <v>6</v>
      </c>
      <c r="BL48" s="9">
        <v>27.7</v>
      </c>
      <c r="BM48" s="10">
        <v>5430</v>
      </c>
      <c r="BN48" s="9">
        <v>19</v>
      </c>
      <c r="BO48" s="54">
        <f>SUM(BK48,BK49)</f>
        <v>8</v>
      </c>
      <c r="BP48" s="32">
        <v>45</v>
      </c>
      <c r="BQ48" s="7" t="s">
        <v>172</v>
      </c>
      <c r="BR48" s="8">
        <v>5</v>
      </c>
      <c r="BS48" s="9">
        <v>27.2</v>
      </c>
      <c r="BT48" s="10">
        <v>4490</v>
      </c>
      <c r="BU48" s="9">
        <v>22</v>
      </c>
      <c r="BV48" s="75">
        <f>SUM(BR48,BR49)</f>
        <v>7</v>
      </c>
      <c r="BW48" s="75">
        <f>SUM(BH48,BO48,BV48)</f>
        <v>37</v>
      </c>
      <c r="BX48" s="48">
        <f t="shared" ref="BX48" si="65">SUM(BW48)-35</f>
        <v>2</v>
      </c>
      <c r="BY48" s="107" t="s">
        <v>93</v>
      </c>
      <c r="BZ48" s="107"/>
    </row>
    <row r="49" spans="1:78" s="4" customFormat="1" ht="11.1" customHeight="1">
      <c r="A49" s="62"/>
      <c r="B49" s="6">
        <v>46</v>
      </c>
      <c r="C49" s="7" t="s">
        <v>143</v>
      </c>
      <c r="D49" s="8">
        <v>3</v>
      </c>
      <c r="E49" s="9">
        <v>28.5</v>
      </c>
      <c r="F49" s="10">
        <v>2760</v>
      </c>
      <c r="G49" s="9">
        <v>37</v>
      </c>
      <c r="H49" s="64"/>
      <c r="I49" s="37">
        <v>46</v>
      </c>
      <c r="J49" s="7" t="s">
        <v>121</v>
      </c>
      <c r="K49" s="8">
        <v>1</v>
      </c>
      <c r="L49" s="9">
        <v>27.8</v>
      </c>
      <c r="M49" s="10">
        <v>940</v>
      </c>
      <c r="N49" s="9">
        <v>37</v>
      </c>
      <c r="O49" s="55"/>
      <c r="P49" s="32">
        <v>46</v>
      </c>
      <c r="Q49" s="7" t="s">
        <v>66</v>
      </c>
      <c r="R49" s="8">
        <v>1</v>
      </c>
      <c r="S49" s="9">
        <v>26.8</v>
      </c>
      <c r="T49" s="10">
        <v>910</v>
      </c>
      <c r="U49" s="9">
        <v>45</v>
      </c>
      <c r="V49" s="76"/>
      <c r="W49" s="76"/>
      <c r="X49" s="48"/>
      <c r="Y49" s="44"/>
      <c r="AA49" s="62"/>
      <c r="AB49" s="6">
        <v>46</v>
      </c>
      <c r="AC49" s="7" t="s">
        <v>158</v>
      </c>
      <c r="AD49" s="8">
        <v>3</v>
      </c>
      <c r="AE49" s="9">
        <v>32.299999999999997</v>
      </c>
      <c r="AF49" s="10">
        <v>3180</v>
      </c>
      <c r="AG49" s="9">
        <v>25</v>
      </c>
      <c r="AH49" s="64"/>
      <c r="AI49" s="37">
        <v>46</v>
      </c>
      <c r="AJ49" s="7" t="s">
        <v>133</v>
      </c>
      <c r="AK49" s="8">
        <v>2</v>
      </c>
      <c r="AL49" s="9">
        <v>28.5</v>
      </c>
      <c r="AM49" s="10">
        <v>1850</v>
      </c>
      <c r="AN49" s="9">
        <v>37</v>
      </c>
      <c r="AO49" s="55"/>
      <c r="AP49" s="32">
        <v>46</v>
      </c>
      <c r="AQ49" s="7" t="s">
        <v>198</v>
      </c>
      <c r="AR49" s="8">
        <v>3</v>
      </c>
      <c r="AS49" s="9">
        <v>37.5</v>
      </c>
      <c r="AT49" s="10">
        <v>3210</v>
      </c>
      <c r="AU49" s="9">
        <v>13</v>
      </c>
      <c r="AV49" s="76"/>
      <c r="AW49" s="76"/>
      <c r="AX49" s="48"/>
      <c r="AY49" s="44"/>
      <c r="BA49" s="62"/>
      <c r="BB49" s="6">
        <v>46</v>
      </c>
      <c r="BC49" s="7" t="s">
        <v>131</v>
      </c>
      <c r="BD49" s="8">
        <v>16</v>
      </c>
      <c r="BE49" s="9">
        <v>29.2</v>
      </c>
      <c r="BF49" s="10">
        <v>14890</v>
      </c>
      <c r="BG49" s="9">
        <v>5</v>
      </c>
      <c r="BH49" s="64"/>
      <c r="BI49" s="37">
        <v>46</v>
      </c>
      <c r="BJ49" s="7" t="s">
        <v>228</v>
      </c>
      <c r="BK49" s="8">
        <v>2</v>
      </c>
      <c r="BL49" s="9">
        <v>26.5</v>
      </c>
      <c r="BM49" s="10">
        <v>1820</v>
      </c>
      <c r="BN49" s="9">
        <v>44</v>
      </c>
      <c r="BO49" s="55"/>
      <c r="BP49" s="32">
        <v>46</v>
      </c>
      <c r="BQ49" s="7" t="s">
        <v>178</v>
      </c>
      <c r="BR49" s="8">
        <v>2</v>
      </c>
      <c r="BS49" s="9">
        <v>28.4</v>
      </c>
      <c r="BT49" s="10">
        <v>2790</v>
      </c>
      <c r="BU49" s="9">
        <v>39</v>
      </c>
      <c r="BV49" s="76"/>
      <c r="BW49" s="76"/>
      <c r="BX49" s="48"/>
      <c r="BY49" s="107"/>
      <c r="BZ49" s="107"/>
    </row>
    <row r="50" spans="1:78" s="4" customFormat="1" ht="11.1" customHeight="1">
      <c r="A50" s="50">
        <v>24</v>
      </c>
      <c r="B50" s="16">
        <v>47</v>
      </c>
      <c r="C50" s="12" t="s">
        <v>186</v>
      </c>
      <c r="D50" s="13">
        <v>2</v>
      </c>
      <c r="E50" s="14">
        <v>30.4</v>
      </c>
      <c r="F50" s="15">
        <v>1940</v>
      </c>
      <c r="G50" s="14">
        <v>43</v>
      </c>
      <c r="H50" s="85">
        <f>SUM(D50,D51)</f>
        <v>7</v>
      </c>
      <c r="I50" s="39">
        <v>47</v>
      </c>
      <c r="J50" s="12" t="s">
        <v>136</v>
      </c>
      <c r="K50" s="13">
        <v>2</v>
      </c>
      <c r="L50" s="14">
        <v>31.8</v>
      </c>
      <c r="M50" s="15">
        <v>2000</v>
      </c>
      <c r="N50" s="14">
        <v>29</v>
      </c>
      <c r="O50" s="68">
        <f>SUM(K50,K51)</f>
        <v>8</v>
      </c>
      <c r="P50" s="34">
        <v>47</v>
      </c>
      <c r="Q50" s="12" t="s">
        <v>122</v>
      </c>
      <c r="R50" s="13">
        <v>9</v>
      </c>
      <c r="S50" s="14">
        <v>37.5</v>
      </c>
      <c r="T50" s="15">
        <v>8850</v>
      </c>
      <c r="U50" s="14">
        <v>6</v>
      </c>
      <c r="V50" s="84">
        <f>SUM(R50,R51)</f>
        <v>13</v>
      </c>
      <c r="W50" s="84">
        <f>SUM(H50,O50,V50)</f>
        <v>28</v>
      </c>
      <c r="X50" s="50">
        <f t="shared" ref="X50" si="66">SUM(W50)-26</f>
        <v>2</v>
      </c>
      <c r="Y50" s="41" t="s">
        <v>46</v>
      </c>
      <c r="AA50" s="50">
        <v>24</v>
      </c>
      <c r="AB50" s="16">
        <v>47</v>
      </c>
      <c r="AC50" s="12" t="s">
        <v>218</v>
      </c>
      <c r="AD50" s="13">
        <v>1</v>
      </c>
      <c r="AE50" s="14">
        <v>28.3</v>
      </c>
      <c r="AF50" s="15">
        <v>970</v>
      </c>
      <c r="AG50" s="14">
        <v>44</v>
      </c>
      <c r="AH50" s="85">
        <f>SUM(AD50,AD51)</f>
        <v>4</v>
      </c>
      <c r="AI50" s="39">
        <v>47</v>
      </c>
      <c r="AJ50" s="12" t="s">
        <v>50</v>
      </c>
      <c r="AK50" s="13">
        <v>3</v>
      </c>
      <c r="AL50" s="14">
        <v>33.299999999999997</v>
      </c>
      <c r="AM50" s="15">
        <v>2970</v>
      </c>
      <c r="AN50" s="14">
        <v>23</v>
      </c>
      <c r="AO50" s="68">
        <f>SUM(AK50,AK51)</f>
        <v>6</v>
      </c>
      <c r="AP50" s="34">
        <v>47</v>
      </c>
      <c r="AQ50" s="12" t="s">
        <v>132</v>
      </c>
      <c r="AR50" s="13">
        <v>1</v>
      </c>
      <c r="AS50" s="14">
        <v>25.2</v>
      </c>
      <c r="AT50" s="15">
        <v>880</v>
      </c>
      <c r="AU50" s="14">
        <v>40</v>
      </c>
      <c r="AV50" s="84">
        <f>SUM(AR50,AR51)</f>
        <v>8</v>
      </c>
      <c r="AW50" s="84">
        <f>SUM(AH50,AO50,AV50)</f>
        <v>18</v>
      </c>
      <c r="AX50" s="50">
        <f t="shared" ref="AX50" si="67">SUM(AW50)-17</f>
        <v>1</v>
      </c>
      <c r="AY50" s="41" t="s">
        <v>81</v>
      </c>
      <c r="BA50" s="50">
        <v>24</v>
      </c>
      <c r="BB50" s="16">
        <v>47</v>
      </c>
      <c r="BC50" s="12" t="s">
        <v>100</v>
      </c>
      <c r="BD50" s="13">
        <v>6</v>
      </c>
      <c r="BE50" s="14">
        <v>31</v>
      </c>
      <c r="BF50" s="15">
        <v>5700</v>
      </c>
      <c r="BG50" s="14">
        <v>25</v>
      </c>
      <c r="BH50" s="85">
        <f>SUM(BD50,BD51)</f>
        <v>9</v>
      </c>
      <c r="BI50" s="39">
        <v>47</v>
      </c>
      <c r="BJ50" s="12" t="s">
        <v>115</v>
      </c>
      <c r="BK50" s="13">
        <v>14</v>
      </c>
      <c r="BL50" s="14">
        <v>35.200000000000003</v>
      </c>
      <c r="BM50" s="15">
        <v>13490</v>
      </c>
      <c r="BN50" s="14">
        <v>4</v>
      </c>
      <c r="BO50" s="68">
        <f>SUM(BK50,BK51)</f>
        <v>28</v>
      </c>
      <c r="BP50" s="34">
        <v>47</v>
      </c>
      <c r="BQ50" s="12" t="s">
        <v>48</v>
      </c>
      <c r="BR50" s="13">
        <v>16</v>
      </c>
      <c r="BS50" s="14">
        <v>30.4</v>
      </c>
      <c r="BT50" s="15">
        <v>15100</v>
      </c>
      <c r="BU50" s="14">
        <v>1</v>
      </c>
      <c r="BV50" s="84">
        <f>SUM(BR50,BR51)</f>
        <v>27</v>
      </c>
      <c r="BW50" s="84">
        <f>SUM(BH50,BO50,BV50)</f>
        <v>64</v>
      </c>
      <c r="BX50" s="50">
        <f t="shared" ref="BX50" si="68">SUM(BW50)-35</f>
        <v>29</v>
      </c>
      <c r="BY50" s="113" t="s">
        <v>94</v>
      </c>
      <c r="BZ50" s="114"/>
    </row>
    <row r="51" spans="1:78" s="4" customFormat="1" ht="11.1" customHeight="1">
      <c r="A51" s="50"/>
      <c r="B51" s="16">
        <v>48</v>
      </c>
      <c r="C51" s="12" t="s">
        <v>140</v>
      </c>
      <c r="D51" s="13">
        <v>5</v>
      </c>
      <c r="E51" s="14">
        <v>34.5</v>
      </c>
      <c r="F51" s="15">
        <v>5210</v>
      </c>
      <c r="G51" s="14">
        <v>23</v>
      </c>
      <c r="H51" s="85"/>
      <c r="I51" s="39">
        <v>48</v>
      </c>
      <c r="J51" s="12" t="s">
        <v>146</v>
      </c>
      <c r="K51" s="13">
        <v>6</v>
      </c>
      <c r="L51" s="14">
        <v>33.799999999999997</v>
      </c>
      <c r="M51" s="15">
        <v>5820</v>
      </c>
      <c r="N51" s="14">
        <v>12</v>
      </c>
      <c r="O51" s="68"/>
      <c r="P51" s="34">
        <v>48</v>
      </c>
      <c r="Q51" s="12" t="s">
        <v>61</v>
      </c>
      <c r="R51" s="13">
        <v>4</v>
      </c>
      <c r="S51" s="14">
        <v>32</v>
      </c>
      <c r="T51" s="15">
        <v>3910</v>
      </c>
      <c r="U51" s="14">
        <v>20</v>
      </c>
      <c r="V51" s="84"/>
      <c r="W51" s="84"/>
      <c r="X51" s="50"/>
      <c r="Y51" s="42"/>
      <c r="AA51" s="50"/>
      <c r="AB51" s="16">
        <v>48</v>
      </c>
      <c r="AC51" s="12" t="s">
        <v>101</v>
      </c>
      <c r="AD51" s="13">
        <v>3</v>
      </c>
      <c r="AE51" s="14">
        <v>30</v>
      </c>
      <c r="AF51" s="15">
        <v>2970</v>
      </c>
      <c r="AG51" s="14">
        <v>27</v>
      </c>
      <c r="AH51" s="85"/>
      <c r="AI51" s="39">
        <v>48</v>
      </c>
      <c r="AJ51" s="12" t="s">
        <v>135</v>
      </c>
      <c r="AK51" s="13">
        <v>3</v>
      </c>
      <c r="AL51" s="14">
        <v>38.200000000000003</v>
      </c>
      <c r="AM51" s="15">
        <v>3180</v>
      </c>
      <c r="AN51" s="14">
        <v>16</v>
      </c>
      <c r="AO51" s="68"/>
      <c r="AP51" s="34">
        <v>48</v>
      </c>
      <c r="AQ51" s="12" t="s">
        <v>144</v>
      </c>
      <c r="AR51" s="13">
        <v>7</v>
      </c>
      <c r="AS51" s="14">
        <v>38.5</v>
      </c>
      <c r="AT51" s="15">
        <v>7120</v>
      </c>
      <c r="AU51" s="14">
        <v>3</v>
      </c>
      <c r="AV51" s="84"/>
      <c r="AW51" s="84"/>
      <c r="AX51" s="50"/>
      <c r="AY51" s="42"/>
      <c r="BA51" s="50"/>
      <c r="BB51" s="16">
        <v>48</v>
      </c>
      <c r="BC51" s="12" t="s">
        <v>198</v>
      </c>
      <c r="BD51" s="13">
        <v>3</v>
      </c>
      <c r="BE51" s="14">
        <v>29</v>
      </c>
      <c r="BF51" s="15">
        <v>2760</v>
      </c>
      <c r="BG51" s="14">
        <v>40</v>
      </c>
      <c r="BH51" s="85"/>
      <c r="BI51" s="39">
        <v>48</v>
      </c>
      <c r="BJ51" s="12" t="s">
        <v>220</v>
      </c>
      <c r="BK51" s="13">
        <v>14</v>
      </c>
      <c r="BL51" s="14">
        <v>36</v>
      </c>
      <c r="BM51" s="15">
        <v>13460</v>
      </c>
      <c r="BN51" s="14">
        <v>5</v>
      </c>
      <c r="BO51" s="68"/>
      <c r="BP51" s="34">
        <v>48</v>
      </c>
      <c r="BQ51" s="12" t="s">
        <v>168</v>
      </c>
      <c r="BR51" s="13">
        <v>11</v>
      </c>
      <c r="BS51" s="14">
        <v>28.6</v>
      </c>
      <c r="BT51" s="15">
        <v>10280</v>
      </c>
      <c r="BU51" s="14">
        <v>6</v>
      </c>
      <c r="BV51" s="84"/>
      <c r="BW51" s="84"/>
      <c r="BX51" s="50"/>
      <c r="BY51" s="115"/>
      <c r="BZ51" s="116"/>
    </row>
    <row r="52" spans="1:78" s="4" customFormat="1" ht="11.1" customHeight="1">
      <c r="A52" s="48">
        <v>25</v>
      </c>
      <c r="B52" s="6">
        <v>49</v>
      </c>
      <c r="C52" s="7" t="s">
        <v>102</v>
      </c>
      <c r="D52" s="8">
        <v>10</v>
      </c>
      <c r="E52" s="9">
        <v>35.6</v>
      </c>
      <c r="F52" s="10">
        <v>10180</v>
      </c>
      <c r="G52" s="9">
        <v>10</v>
      </c>
      <c r="H52" s="71">
        <f>SUM(D52,D53)</f>
        <v>12</v>
      </c>
      <c r="I52" s="37">
        <v>49</v>
      </c>
      <c r="J52" s="7" t="s">
        <v>132</v>
      </c>
      <c r="K52" s="8">
        <v>2</v>
      </c>
      <c r="L52" s="9">
        <v>28.4</v>
      </c>
      <c r="M52" s="10">
        <v>1850</v>
      </c>
      <c r="N52" s="9">
        <v>32</v>
      </c>
      <c r="O52" s="80">
        <f>SUM(K52,K53)</f>
        <v>3</v>
      </c>
      <c r="P52" s="32">
        <v>49</v>
      </c>
      <c r="Q52" s="7" t="s">
        <v>231</v>
      </c>
      <c r="R52" s="8">
        <v>2</v>
      </c>
      <c r="S52" s="9">
        <v>25.1</v>
      </c>
      <c r="T52" s="10">
        <v>1760</v>
      </c>
      <c r="U52" s="9">
        <v>36</v>
      </c>
      <c r="V52" s="71">
        <f>SUM(R52,R53)</f>
        <v>11</v>
      </c>
      <c r="W52" s="56">
        <f>SUM(H52,O52,V52)</f>
        <v>26</v>
      </c>
      <c r="X52" s="48">
        <f t="shared" ref="X52" si="69">SUM(W52)-26</f>
        <v>0</v>
      </c>
      <c r="Y52" s="43" t="s">
        <v>36</v>
      </c>
      <c r="AA52" s="48">
        <v>25</v>
      </c>
      <c r="AB52" s="6">
        <v>49</v>
      </c>
      <c r="AC52" s="7" t="s">
        <v>156</v>
      </c>
      <c r="AD52" s="8">
        <v>2</v>
      </c>
      <c r="AE52" s="9">
        <v>37</v>
      </c>
      <c r="AF52" s="10">
        <v>2180</v>
      </c>
      <c r="AG52" s="9">
        <v>32</v>
      </c>
      <c r="AH52" s="71">
        <f>SUM(AD52,AD53)</f>
        <v>6</v>
      </c>
      <c r="AI52" s="37">
        <v>49</v>
      </c>
      <c r="AJ52" s="7" t="s">
        <v>153</v>
      </c>
      <c r="AK52" s="8">
        <v>4</v>
      </c>
      <c r="AL52" s="9">
        <v>32.6</v>
      </c>
      <c r="AM52" s="10">
        <v>4030</v>
      </c>
      <c r="AN52" s="9">
        <v>12</v>
      </c>
      <c r="AO52" s="80">
        <f>SUM(AK52,AK53)</f>
        <v>5</v>
      </c>
      <c r="AP52" s="32">
        <v>49</v>
      </c>
      <c r="AQ52" s="7" t="s">
        <v>137</v>
      </c>
      <c r="AR52" s="8">
        <v>5</v>
      </c>
      <c r="AS52" s="9">
        <v>35</v>
      </c>
      <c r="AT52" s="10">
        <v>5270</v>
      </c>
      <c r="AU52" s="9">
        <v>5</v>
      </c>
      <c r="AV52" s="71">
        <f>SUM(AR52,AR53)</f>
        <v>6</v>
      </c>
      <c r="AW52" s="56">
        <f>SUM(AH52,AO52,AV52)</f>
        <v>17</v>
      </c>
      <c r="AX52" s="48">
        <f t="shared" ref="AX52" si="70">SUM(AW52)-17</f>
        <v>0</v>
      </c>
      <c r="AY52" s="43" t="s">
        <v>82</v>
      </c>
      <c r="BA52" s="48">
        <v>25</v>
      </c>
      <c r="BB52" s="6">
        <v>49</v>
      </c>
      <c r="BC52" s="7" t="s">
        <v>165</v>
      </c>
      <c r="BD52" s="8">
        <v>10</v>
      </c>
      <c r="BE52" s="9">
        <v>30.1</v>
      </c>
      <c r="BF52" s="10">
        <v>9400</v>
      </c>
      <c r="BG52" s="9">
        <v>15</v>
      </c>
      <c r="BH52" s="71">
        <f>SUM(BD52,BD53)</f>
        <v>13</v>
      </c>
      <c r="BI52" s="37">
        <v>49</v>
      </c>
      <c r="BJ52" s="7" t="s">
        <v>134</v>
      </c>
      <c r="BK52" s="8">
        <v>7</v>
      </c>
      <c r="BL52" s="9">
        <v>28</v>
      </c>
      <c r="BM52" s="10">
        <v>6310</v>
      </c>
      <c r="BN52" s="9">
        <v>13</v>
      </c>
      <c r="BO52" s="80">
        <f>SUM(BK52,BK53)</f>
        <v>13</v>
      </c>
      <c r="BP52" s="32">
        <v>49</v>
      </c>
      <c r="BQ52" s="7" t="s">
        <v>147</v>
      </c>
      <c r="BR52" s="8">
        <v>0</v>
      </c>
      <c r="BS52" s="9"/>
      <c r="BT52" s="10"/>
      <c r="BU52" s="9">
        <v>54</v>
      </c>
      <c r="BV52" s="71">
        <f>SUM(BR52,BR53)</f>
        <v>7</v>
      </c>
      <c r="BW52" s="56">
        <f>SUM(BH52,BO52,BV52)</f>
        <v>33</v>
      </c>
      <c r="BX52" s="48">
        <f t="shared" ref="BX52" si="71">SUM(BW52)-35</f>
        <v>-2</v>
      </c>
      <c r="BY52" s="107" t="s">
        <v>95</v>
      </c>
      <c r="BZ52" s="107"/>
    </row>
    <row r="53" spans="1:78" s="4" customFormat="1" ht="11.1" customHeight="1">
      <c r="A53" s="48"/>
      <c r="B53" s="6">
        <v>50</v>
      </c>
      <c r="C53" s="7" t="s">
        <v>187</v>
      </c>
      <c r="D53" s="8">
        <v>2</v>
      </c>
      <c r="E53" s="9">
        <v>25.8</v>
      </c>
      <c r="F53" s="10">
        <v>1730</v>
      </c>
      <c r="G53" s="9">
        <v>46</v>
      </c>
      <c r="H53" s="72"/>
      <c r="I53" s="37">
        <v>50</v>
      </c>
      <c r="J53" s="7" t="s">
        <v>110</v>
      </c>
      <c r="K53" s="8">
        <v>1</v>
      </c>
      <c r="L53" s="9">
        <v>25.8</v>
      </c>
      <c r="M53" s="10">
        <v>880</v>
      </c>
      <c r="N53" s="9">
        <v>42</v>
      </c>
      <c r="O53" s="81"/>
      <c r="P53" s="32">
        <v>50</v>
      </c>
      <c r="Q53" s="7" t="s">
        <v>232</v>
      </c>
      <c r="R53" s="8">
        <v>9</v>
      </c>
      <c r="S53" s="9">
        <v>34.6</v>
      </c>
      <c r="T53" s="10">
        <v>9300</v>
      </c>
      <c r="U53" s="9">
        <v>4</v>
      </c>
      <c r="V53" s="72"/>
      <c r="W53" s="56"/>
      <c r="X53" s="48"/>
      <c r="Y53" s="44"/>
      <c r="AA53" s="48"/>
      <c r="AB53" s="6">
        <v>50</v>
      </c>
      <c r="AC53" s="7" t="s">
        <v>107</v>
      </c>
      <c r="AD53" s="8">
        <v>4</v>
      </c>
      <c r="AE53" s="9">
        <v>33.6</v>
      </c>
      <c r="AF53" s="10">
        <v>4150</v>
      </c>
      <c r="AG53" s="9">
        <v>19</v>
      </c>
      <c r="AH53" s="72"/>
      <c r="AI53" s="37">
        <v>50</v>
      </c>
      <c r="AJ53" s="7" t="s">
        <v>53</v>
      </c>
      <c r="AK53" s="8">
        <v>1</v>
      </c>
      <c r="AL53" s="9">
        <v>33.6</v>
      </c>
      <c r="AM53" s="10">
        <v>1120</v>
      </c>
      <c r="AN53" s="9">
        <v>39</v>
      </c>
      <c r="AO53" s="81"/>
      <c r="AP53" s="32">
        <v>50</v>
      </c>
      <c r="AQ53" s="7" t="s">
        <v>189</v>
      </c>
      <c r="AR53" s="8">
        <v>1</v>
      </c>
      <c r="AS53" s="9">
        <v>26.8</v>
      </c>
      <c r="AT53" s="10">
        <v>910</v>
      </c>
      <c r="AU53" s="9">
        <v>38</v>
      </c>
      <c r="AV53" s="72"/>
      <c r="AW53" s="56"/>
      <c r="AX53" s="48"/>
      <c r="AY53" s="44"/>
      <c r="BA53" s="48"/>
      <c r="BB53" s="6">
        <v>50</v>
      </c>
      <c r="BC53" s="7" t="s">
        <v>132</v>
      </c>
      <c r="BD53" s="8">
        <v>3</v>
      </c>
      <c r="BE53" s="9">
        <v>34.1</v>
      </c>
      <c r="BF53" s="10">
        <v>2970</v>
      </c>
      <c r="BG53" s="9">
        <v>37</v>
      </c>
      <c r="BH53" s="72"/>
      <c r="BI53" s="37">
        <v>50</v>
      </c>
      <c r="BJ53" s="7" t="s">
        <v>107</v>
      </c>
      <c r="BK53" s="8">
        <v>6</v>
      </c>
      <c r="BL53" s="9">
        <v>28</v>
      </c>
      <c r="BM53" s="10">
        <v>5370</v>
      </c>
      <c r="BN53" s="9">
        <v>20</v>
      </c>
      <c r="BO53" s="81"/>
      <c r="BP53" s="32">
        <v>50</v>
      </c>
      <c r="BQ53" s="7" t="s">
        <v>138</v>
      </c>
      <c r="BR53" s="8">
        <v>7</v>
      </c>
      <c r="BS53" s="9">
        <v>28.2</v>
      </c>
      <c r="BT53" s="10">
        <v>6400</v>
      </c>
      <c r="BU53" s="9">
        <v>16</v>
      </c>
      <c r="BV53" s="72"/>
      <c r="BW53" s="56"/>
      <c r="BX53" s="48"/>
      <c r="BY53" s="107"/>
      <c r="BZ53" s="107"/>
    </row>
    <row r="54" spans="1:78" s="4" customFormat="1" ht="11.1" customHeight="1">
      <c r="A54" s="50">
        <v>26</v>
      </c>
      <c r="B54" s="11">
        <v>51</v>
      </c>
      <c r="C54" s="12" t="s">
        <v>147</v>
      </c>
      <c r="D54" s="13">
        <v>16</v>
      </c>
      <c r="E54" s="14">
        <v>34.1</v>
      </c>
      <c r="F54" s="15">
        <v>14890</v>
      </c>
      <c r="G54" s="14">
        <v>2</v>
      </c>
      <c r="H54" s="85">
        <f>SUM(D54,D55)</f>
        <v>39</v>
      </c>
      <c r="I54" s="38">
        <v>51</v>
      </c>
      <c r="J54" s="12" t="s">
        <v>100</v>
      </c>
      <c r="K54" s="13">
        <v>7</v>
      </c>
      <c r="L54" s="14">
        <v>32.4</v>
      </c>
      <c r="M54" s="15">
        <v>6880</v>
      </c>
      <c r="N54" s="14">
        <v>8</v>
      </c>
      <c r="O54" s="68">
        <f>SUM(K54,K55)</f>
        <v>13</v>
      </c>
      <c r="P54" s="33">
        <v>51</v>
      </c>
      <c r="Q54" s="12" t="s">
        <v>233</v>
      </c>
      <c r="R54" s="13">
        <v>9</v>
      </c>
      <c r="S54" s="14">
        <v>31.4</v>
      </c>
      <c r="T54" s="15">
        <v>8550</v>
      </c>
      <c r="U54" s="14">
        <v>7</v>
      </c>
      <c r="V54" s="84">
        <f>SUM(R54,R55)</f>
        <v>11</v>
      </c>
      <c r="W54" s="57">
        <f>SUM(H54,O54,V54)</f>
        <v>63</v>
      </c>
      <c r="X54" s="50">
        <f t="shared" ref="X54" si="72">SUM(W54)-26</f>
        <v>37</v>
      </c>
      <c r="Y54" s="41" t="s">
        <v>37</v>
      </c>
      <c r="AA54" s="50">
        <v>26</v>
      </c>
      <c r="AB54" s="11">
        <v>51</v>
      </c>
      <c r="AC54" s="12" t="s">
        <v>227</v>
      </c>
      <c r="AD54" s="13">
        <v>0</v>
      </c>
      <c r="AE54" s="14"/>
      <c r="AF54" s="15"/>
      <c r="AG54" s="14">
        <v>54</v>
      </c>
      <c r="AH54" s="85">
        <f>SUM(AD54,AD55)</f>
        <v>1</v>
      </c>
      <c r="AI54" s="38">
        <v>51</v>
      </c>
      <c r="AJ54" s="12" t="s">
        <v>177</v>
      </c>
      <c r="AK54" s="13">
        <v>0</v>
      </c>
      <c r="AL54" s="14"/>
      <c r="AM54" s="15"/>
      <c r="AN54" s="14">
        <v>54</v>
      </c>
      <c r="AO54" s="68">
        <f>SUM(AK54,AK55)</f>
        <v>3</v>
      </c>
      <c r="AP54" s="33">
        <v>51</v>
      </c>
      <c r="AQ54" s="12" t="s">
        <v>124</v>
      </c>
      <c r="AR54" s="13">
        <v>2</v>
      </c>
      <c r="AS54" s="14">
        <v>34.700000000000003</v>
      </c>
      <c r="AT54" s="15">
        <v>2180</v>
      </c>
      <c r="AU54" s="14">
        <v>19</v>
      </c>
      <c r="AV54" s="84">
        <f>SUM(AR54,AR55)</f>
        <v>9</v>
      </c>
      <c r="AW54" s="57">
        <f>SUM(AH54,AO54,AV54)</f>
        <v>13</v>
      </c>
      <c r="AX54" s="50">
        <f t="shared" ref="AX54" si="73">SUM(AW54)-17</f>
        <v>-4</v>
      </c>
      <c r="AY54" s="41" t="s">
        <v>81</v>
      </c>
      <c r="BA54" s="50">
        <v>26</v>
      </c>
      <c r="BB54" s="11">
        <v>51</v>
      </c>
      <c r="BC54" s="12" t="s">
        <v>154</v>
      </c>
      <c r="BD54" s="13">
        <v>16</v>
      </c>
      <c r="BE54" s="14">
        <v>37.5</v>
      </c>
      <c r="BF54" s="15">
        <v>14740</v>
      </c>
      <c r="BG54" s="14">
        <v>7</v>
      </c>
      <c r="BH54" s="85">
        <f>SUM(BD54,BD55)</f>
        <v>30</v>
      </c>
      <c r="BI54" s="38">
        <v>51</v>
      </c>
      <c r="BJ54" s="12" t="s">
        <v>232</v>
      </c>
      <c r="BK54" s="13">
        <v>25</v>
      </c>
      <c r="BL54" s="14">
        <v>39</v>
      </c>
      <c r="BM54" s="15">
        <v>22900</v>
      </c>
      <c r="BN54" s="14">
        <v>1</v>
      </c>
      <c r="BO54" s="68">
        <f>SUM(BK54,BK55)</f>
        <v>35</v>
      </c>
      <c r="BP54" s="33">
        <v>51</v>
      </c>
      <c r="BQ54" s="12" t="s">
        <v>143</v>
      </c>
      <c r="BR54" s="13">
        <v>14</v>
      </c>
      <c r="BS54" s="14">
        <v>37</v>
      </c>
      <c r="BT54" s="15">
        <v>13130</v>
      </c>
      <c r="BU54" s="14">
        <v>3</v>
      </c>
      <c r="BV54" s="84">
        <f>SUM(BR54,BR55)</f>
        <v>25</v>
      </c>
      <c r="BW54" s="57">
        <f>SUM(BH54,BO54,BV54)</f>
        <v>90</v>
      </c>
      <c r="BX54" s="50">
        <f t="shared" ref="BX54" si="74">SUM(BW54)-35</f>
        <v>55</v>
      </c>
      <c r="BY54" s="108" t="s">
        <v>88</v>
      </c>
      <c r="BZ54" s="108"/>
    </row>
    <row r="55" spans="1:78" s="4" customFormat="1" ht="11.1" customHeight="1">
      <c r="A55" s="50"/>
      <c r="B55" s="11">
        <v>52</v>
      </c>
      <c r="C55" s="12" t="s">
        <v>106</v>
      </c>
      <c r="D55" s="13">
        <v>23</v>
      </c>
      <c r="E55" s="14">
        <v>33.5</v>
      </c>
      <c r="F55" s="15">
        <v>21500</v>
      </c>
      <c r="G55" s="14">
        <v>1</v>
      </c>
      <c r="H55" s="85"/>
      <c r="I55" s="38">
        <v>52</v>
      </c>
      <c r="J55" s="12" t="s">
        <v>154</v>
      </c>
      <c r="K55" s="13">
        <v>6</v>
      </c>
      <c r="L55" s="14">
        <v>33.6</v>
      </c>
      <c r="M55" s="15">
        <v>5880</v>
      </c>
      <c r="N55" s="14">
        <v>10</v>
      </c>
      <c r="O55" s="68"/>
      <c r="P55" s="33">
        <v>52</v>
      </c>
      <c r="Q55" s="12" t="s">
        <v>234</v>
      </c>
      <c r="R55" s="13">
        <v>2</v>
      </c>
      <c r="S55" s="14">
        <v>26.3</v>
      </c>
      <c r="T55" s="15">
        <v>1790</v>
      </c>
      <c r="U55" s="14">
        <v>34</v>
      </c>
      <c r="V55" s="84"/>
      <c r="W55" s="57"/>
      <c r="X55" s="50"/>
      <c r="Y55" s="42"/>
      <c r="AA55" s="50"/>
      <c r="AB55" s="11">
        <v>52</v>
      </c>
      <c r="AC55" s="12" t="s">
        <v>63</v>
      </c>
      <c r="AD55" s="13">
        <v>1</v>
      </c>
      <c r="AE55" s="14">
        <v>36.4</v>
      </c>
      <c r="AF55" s="15">
        <v>1210</v>
      </c>
      <c r="AG55" s="14">
        <v>40</v>
      </c>
      <c r="AH55" s="85"/>
      <c r="AI55" s="38">
        <v>52</v>
      </c>
      <c r="AJ55" s="12" t="s">
        <v>171</v>
      </c>
      <c r="AK55" s="13">
        <v>3</v>
      </c>
      <c r="AL55" s="14">
        <v>35</v>
      </c>
      <c r="AM55" s="15">
        <v>2580</v>
      </c>
      <c r="AN55" s="14">
        <v>30</v>
      </c>
      <c r="AO55" s="68"/>
      <c r="AP55" s="33">
        <v>52</v>
      </c>
      <c r="AQ55" s="12" t="s">
        <v>204</v>
      </c>
      <c r="AR55" s="13">
        <v>7</v>
      </c>
      <c r="AS55" s="14">
        <v>36</v>
      </c>
      <c r="AT55" s="15">
        <v>7330</v>
      </c>
      <c r="AU55" s="14">
        <v>2</v>
      </c>
      <c r="AV55" s="84"/>
      <c r="AW55" s="57"/>
      <c r="AX55" s="50"/>
      <c r="AY55" s="42"/>
      <c r="BA55" s="50"/>
      <c r="BB55" s="11">
        <v>52</v>
      </c>
      <c r="BC55" s="12" t="s">
        <v>57</v>
      </c>
      <c r="BD55" s="13">
        <v>14</v>
      </c>
      <c r="BE55" s="14">
        <v>38.5</v>
      </c>
      <c r="BF55" s="15">
        <v>13220</v>
      </c>
      <c r="BG55" s="14">
        <v>9</v>
      </c>
      <c r="BH55" s="85"/>
      <c r="BI55" s="38">
        <v>52</v>
      </c>
      <c r="BJ55" s="12" t="s">
        <v>219</v>
      </c>
      <c r="BK55" s="13">
        <v>10</v>
      </c>
      <c r="BL55" s="14">
        <v>39.6</v>
      </c>
      <c r="BM55" s="15">
        <v>9550</v>
      </c>
      <c r="BN55" s="14">
        <v>8</v>
      </c>
      <c r="BO55" s="68"/>
      <c r="BP55" s="33">
        <v>52</v>
      </c>
      <c r="BQ55" s="12" t="s">
        <v>52</v>
      </c>
      <c r="BR55" s="13">
        <v>11</v>
      </c>
      <c r="BS55" s="14">
        <v>39.799999999999997</v>
      </c>
      <c r="BT55" s="15">
        <v>10730</v>
      </c>
      <c r="BU55" s="14">
        <v>5</v>
      </c>
      <c r="BV55" s="84"/>
      <c r="BW55" s="57"/>
      <c r="BX55" s="50"/>
      <c r="BY55" s="108"/>
      <c r="BZ55" s="108"/>
    </row>
    <row r="56" spans="1:78" s="4" customFormat="1" ht="11.1" customHeight="1">
      <c r="A56" s="48">
        <v>27</v>
      </c>
      <c r="B56" s="6">
        <v>53</v>
      </c>
      <c r="C56" s="7" t="s">
        <v>188</v>
      </c>
      <c r="D56" s="8">
        <v>11</v>
      </c>
      <c r="E56" s="9">
        <v>33.5</v>
      </c>
      <c r="F56" s="10">
        <v>11270</v>
      </c>
      <c r="G56" s="9">
        <v>8</v>
      </c>
      <c r="H56" s="71">
        <f>SUM(D56,D57)</f>
        <v>22</v>
      </c>
      <c r="I56" s="37">
        <v>53</v>
      </c>
      <c r="J56" s="7" t="s">
        <v>208</v>
      </c>
      <c r="K56" s="8">
        <v>13</v>
      </c>
      <c r="L56" s="9">
        <v>34.6</v>
      </c>
      <c r="M56" s="10">
        <v>12610</v>
      </c>
      <c r="N56" s="9">
        <v>4</v>
      </c>
      <c r="O56" s="80">
        <f>SUM(K56,K57)</f>
        <v>21</v>
      </c>
      <c r="P56" s="32">
        <v>53</v>
      </c>
      <c r="Q56" s="7" t="s">
        <v>235</v>
      </c>
      <c r="R56" s="8">
        <v>6</v>
      </c>
      <c r="S56" s="9">
        <v>35.4</v>
      </c>
      <c r="T56" s="10">
        <v>5790</v>
      </c>
      <c r="U56" s="9">
        <v>11</v>
      </c>
      <c r="V56" s="71">
        <f>SUM(R56,R57)</f>
        <v>20</v>
      </c>
      <c r="W56" s="56">
        <f>SUM(H56,O56,V56)</f>
        <v>63</v>
      </c>
      <c r="X56" s="48">
        <f t="shared" ref="X56" si="75">SUM(W56)-26</f>
        <v>37</v>
      </c>
      <c r="Y56" s="43" t="s">
        <v>22</v>
      </c>
      <c r="AA56" s="48">
        <v>27</v>
      </c>
      <c r="AB56" s="6">
        <v>53</v>
      </c>
      <c r="AC56" s="7" t="s">
        <v>66</v>
      </c>
      <c r="AD56" s="8">
        <v>0</v>
      </c>
      <c r="AE56" s="9"/>
      <c r="AF56" s="10"/>
      <c r="AG56" s="9">
        <v>54</v>
      </c>
      <c r="AH56" s="71">
        <f>SUM(AD56,AD57)</f>
        <v>9</v>
      </c>
      <c r="AI56" s="37">
        <v>53</v>
      </c>
      <c r="AJ56" s="7" t="s">
        <v>157</v>
      </c>
      <c r="AK56" s="8">
        <v>4</v>
      </c>
      <c r="AL56" s="9">
        <v>26.5</v>
      </c>
      <c r="AM56" s="10">
        <v>3610</v>
      </c>
      <c r="AN56" s="9">
        <v>14</v>
      </c>
      <c r="AO56" s="80">
        <f>SUM(AK56,AK57)</f>
        <v>6</v>
      </c>
      <c r="AP56" s="32">
        <v>53</v>
      </c>
      <c r="AQ56" s="7" t="s">
        <v>142</v>
      </c>
      <c r="AR56" s="8">
        <v>1</v>
      </c>
      <c r="AS56" s="9">
        <v>28.5</v>
      </c>
      <c r="AT56" s="10">
        <v>970</v>
      </c>
      <c r="AU56" s="9">
        <v>34</v>
      </c>
      <c r="AV56" s="71">
        <f>SUM(AR56,AR57)</f>
        <v>1</v>
      </c>
      <c r="AW56" s="56">
        <f>SUM(AH56,AO56,AV56)</f>
        <v>16</v>
      </c>
      <c r="AX56" s="48">
        <f t="shared" ref="AX56" si="76">SUM(AW56)-17</f>
        <v>-1</v>
      </c>
      <c r="AY56" s="43" t="s">
        <v>83</v>
      </c>
      <c r="BA56" s="48">
        <v>27</v>
      </c>
      <c r="BB56" s="6">
        <v>53</v>
      </c>
      <c r="BC56" s="7" t="s">
        <v>190</v>
      </c>
      <c r="BD56" s="8">
        <v>13</v>
      </c>
      <c r="BE56" s="9">
        <v>27.3</v>
      </c>
      <c r="BF56" s="10">
        <v>11650</v>
      </c>
      <c r="BG56" s="9">
        <v>12</v>
      </c>
      <c r="BH56" s="71">
        <f>SUM(BD56,BD57)</f>
        <v>21</v>
      </c>
      <c r="BI56" s="37">
        <v>53</v>
      </c>
      <c r="BJ56" s="7" t="s">
        <v>221</v>
      </c>
      <c r="BK56" s="8">
        <v>14</v>
      </c>
      <c r="BL56" s="9">
        <v>38.5</v>
      </c>
      <c r="BM56" s="10">
        <v>14540</v>
      </c>
      <c r="BN56" s="9">
        <v>2</v>
      </c>
      <c r="BO56" s="80">
        <f>SUM(BK56,BK57)</f>
        <v>16</v>
      </c>
      <c r="BP56" s="32">
        <v>53</v>
      </c>
      <c r="BQ56" s="7" t="s">
        <v>129</v>
      </c>
      <c r="BR56" s="8">
        <v>11</v>
      </c>
      <c r="BS56" s="9">
        <v>28.3</v>
      </c>
      <c r="BT56" s="10">
        <v>9920</v>
      </c>
      <c r="BU56" s="9">
        <v>8</v>
      </c>
      <c r="BV56" s="71">
        <f>SUM(BR56,BR57)</f>
        <v>14</v>
      </c>
      <c r="BW56" s="56">
        <f>SUM(BH56,BO56,BV56)</f>
        <v>51</v>
      </c>
      <c r="BX56" s="48">
        <f t="shared" ref="BX56" si="77">SUM(BW56)-35</f>
        <v>16</v>
      </c>
      <c r="BY56" s="109" t="s">
        <v>96</v>
      </c>
      <c r="BZ56" s="110"/>
    </row>
    <row r="57" spans="1:78" s="4" customFormat="1" ht="11.1" customHeight="1">
      <c r="A57" s="48"/>
      <c r="B57" s="6">
        <v>54</v>
      </c>
      <c r="C57" s="7" t="s">
        <v>117</v>
      </c>
      <c r="D57" s="8">
        <v>11</v>
      </c>
      <c r="E57" s="9">
        <v>32.299999999999997</v>
      </c>
      <c r="F57" s="10">
        <v>10370</v>
      </c>
      <c r="G57" s="9">
        <v>9</v>
      </c>
      <c r="H57" s="72"/>
      <c r="I57" s="37">
        <v>54</v>
      </c>
      <c r="J57" s="7" t="s">
        <v>209</v>
      </c>
      <c r="K57" s="8">
        <v>8</v>
      </c>
      <c r="L57" s="9">
        <v>33.299999999999997</v>
      </c>
      <c r="M57" s="10">
        <v>7790</v>
      </c>
      <c r="N57" s="9">
        <v>7</v>
      </c>
      <c r="O57" s="81"/>
      <c r="P57" s="32">
        <v>54</v>
      </c>
      <c r="Q57" s="7" t="s">
        <v>236</v>
      </c>
      <c r="R57" s="8">
        <v>14</v>
      </c>
      <c r="S57" s="9">
        <v>35.4</v>
      </c>
      <c r="T57" s="10">
        <v>13460</v>
      </c>
      <c r="U57" s="9">
        <v>2</v>
      </c>
      <c r="V57" s="72"/>
      <c r="W57" s="56"/>
      <c r="X57" s="48"/>
      <c r="Y57" s="44"/>
      <c r="AA57" s="48"/>
      <c r="AB57" s="6">
        <v>54</v>
      </c>
      <c r="AC57" s="7" t="s">
        <v>236</v>
      </c>
      <c r="AD57" s="8">
        <v>9</v>
      </c>
      <c r="AE57" s="9">
        <v>28.4</v>
      </c>
      <c r="AF57" s="10">
        <v>8220</v>
      </c>
      <c r="AG57" s="9">
        <v>7</v>
      </c>
      <c r="AH57" s="72"/>
      <c r="AI57" s="37">
        <v>54</v>
      </c>
      <c r="AJ57" s="7" t="s">
        <v>49</v>
      </c>
      <c r="AK57" s="8">
        <v>2</v>
      </c>
      <c r="AL57" s="9">
        <v>29.2</v>
      </c>
      <c r="AM57" s="10">
        <v>1880</v>
      </c>
      <c r="AN57" s="9">
        <v>36</v>
      </c>
      <c r="AO57" s="81"/>
      <c r="AP57" s="32">
        <v>54</v>
      </c>
      <c r="AQ57" s="7" t="s">
        <v>59</v>
      </c>
      <c r="AR57" s="8">
        <v>0</v>
      </c>
      <c r="AS57" s="9"/>
      <c r="AT57" s="10"/>
      <c r="AU57" s="9">
        <v>54</v>
      </c>
      <c r="AV57" s="72"/>
      <c r="AW57" s="56"/>
      <c r="AX57" s="48"/>
      <c r="AY57" s="44"/>
      <c r="BA57" s="48"/>
      <c r="BB57" s="6">
        <v>54</v>
      </c>
      <c r="BC57" s="7" t="s">
        <v>201</v>
      </c>
      <c r="BD57" s="8">
        <v>8</v>
      </c>
      <c r="BE57" s="9">
        <v>35.200000000000003</v>
      </c>
      <c r="BF57" s="10">
        <v>7550</v>
      </c>
      <c r="BG57" s="9">
        <v>18</v>
      </c>
      <c r="BH57" s="72"/>
      <c r="BI57" s="37">
        <v>54</v>
      </c>
      <c r="BJ57" s="7" t="s">
        <v>224</v>
      </c>
      <c r="BK57" s="8">
        <v>2</v>
      </c>
      <c r="BL57" s="9">
        <v>27</v>
      </c>
      <c r="BM57" s="10">
        <v>1760</v>
      </c>
      <c r="BN57" s="9">
        <v>45</v>
      </c>
      <c r="BO57" s="81"/>
      <c r="BP57" s="32">
        <v>54</v>
      </c>
      <c r="BQ57" s="7" t="s">
        <v>177</v>
      </c>
      <c r="BR57" s="8">
        <v>3</v>
      </c>
      <c r="BS57" s="9">
        <v>28</v>
      </c>
      <c r="BT57" s="10">
        <v>2700</v>
      </c>
      <c r="BU57" s="9">
        <v>40</v>
      </c>
      <c r="BV57" s="72"/>
      <c r="BW57" s="56"/>
      <c r="BX57" s="48"/>
      <c r="BY57" s="111" t="s">
        <v>97</v>
      </c>
      <c r="BZ57" s="112"/>
    </row>
    <row r="58" spans="1:78" s="4" customFormat="1" ht="11.1" customHeight="1">
      <c r="A58" s="17" t="s">
        <v>28</v>
      </c>
      <c r="B58" s="91" t="s">
        <v>0</v>
      </c>
      <c r="C58" s="91"/>
      <c r="D58" s="91"/>
      <c r="E58" s="91"/>
      <c r="F58" s="91"/>
      <c r="G58" s="91"/>
      <c r="H58" s="92"/>
      <c r="I58" s="93" t="s">
        <v>1</v>
      </c>
      <c r="J58" s="94"/>
      <c r="K58" s="94"/>
      <c r="L58" s="94"/>
      <c r="M58" s="94"/>
      <c r="N58" s="94"/>
      <c r="O58" s="95"/>
      <c r="P58" s="96" t="s">
        <v>2</v>
      </c>
      <c r="Q58" s="97"/>
      <c r="R58" s="97"/>
      <c r="S58" s="97"/>
      <c r="T58" s="97"/>
      <c r="U58" s="97"/>
      <c r="V58" s="97"/>
      <c r="W58" s="18" t="s">
        <v>15</v>
      </c>
      <c r="X58" s="18" t="s">
        <v>35</v>
      </c>
      <c r="Y58" s="19" t="s">
        <v>47</v>
      </c>
      <c r="AA58" s="17" t="s">
        <v>28</v>
      </c>
      <c r="AB58" s="91" t="s">
        <v>0</v>
      </c>
      <c r="AC58" s="91"/>
      <c r="AD58" s="91"/>
      <c r="AE58" s="91"/>
      <c r="AF58" s="91"/>
      <c r="AG58" s="91"/>
      <c r="AH58" s="92"/>
      <c r="AI58" s="93" t="s">
        <v>1</v>
      </c>
      <c r="AJ58" s="94"/>
      <c r="AK58" s="94"/>
      <c r="AL58" s="94"/>
      <c r="AM58" s="94"/>
      <c r="AN58" s="94"/>
      <c r="AO58" s="95"/>
      <c r="AP58" s="96" t="s">
        <v>2</v>
      </c>
      <c r="AQ58" s="97"/>
      <c r="AR58" s="97"/>
      <c r="AS58" s="97"/>
      <c r="AT58" s="97"/>
      <c r="AU58" s="97"/>
      <c r="AV58" s="97"/>
      <c r="AW58" s="18" t="s">
        <v>15</v>
      </c>
      <c r="AX58" s="18" t="s">
        <v>35</v>
      </c>
      <c r="AY58" s="19" t="s">
        <v>84</v>
      </c>
      <c r="BA58" s="17" t="s">
        <v>28</v>
      </c>
      <c r="BB58" s="91" t="s">
        <v>0</v>
      </c>
      <c r="BC58" s="91"/>
      <c r="BD58" s="91"/>
      <c r="BE58" s="91"/>
      <c r="BF58" s="91"/>
      <c r="BG58" s="91"/>
      <c r="BH58" s="92"/>
      <c r="BI58" s="93" t="s">
        <v>1</v>
      </c>
      <c r="BJ58" s="94"/>
      <c r="BK58" s="94"/>
      <c r="BL58" s="94"/>
      <c r="BM58" s="94"/>
      <c r="BN58" s="94"/>
      <c r="BO58" s="95"/>
      <c r="BP58" s="96" t="s">
        <v>2</v>
      </c>
      <c r="BQ58" s="97"/>
      <c r="BR58" s="97"/>
      <c r="BS58" s="97"/>
      <c r="BT58" s="97"/>
      <c r="BU58" s="97"/>
      <c r="BV58" s="97"/>
      <c r="BW58" s="18" t="s">
        <v>15</v>
      </c>
      <c r="BX58" s="18" t="s">
        <v>35</v>
      </c>
      <c r="BY58" s="19"/>
      <c r="BZ58" s="20"/>
    </row>
    <row r="59" spans="1:78" s="4" customFormat="1" ht="11.1" customHeight="1">
      <c r="A59" s="21">
        <v>2019</v>
      </c>
      <c r="B59" s="91" t="s">
        <v>3</v>
      </c>
      <c r="C59" s="91"/>
      <c r="D59" s="91"/>
      <c r="E59" s="91"/>
      <c r="F59" s="91"/>
      <c r="G59" s="91"/>
      <c r="H59" s="92"/>
      <c r="I59" s="93" t="s">
        <v>3</v>
      </c>
      <c r="J59" s="94"/>
      <c r="K59" s="94"/>
      <c r="L59" s="94"/>
      <c r="M59" s="94"/>
      <c r="N59" s="94"/>
      <c r="O59" s="95"/>
      <c r="P59" s="96" t="s">
        <v>3</v>
      </c>
      <c r="Q59" s="97"/>
      <c r="R59" s="97"/>
      <c r="S59" s="97"/>
      <c r="T59" s="97"/>
      <c r="U59" s="97"/>
      <c r="V59" s="97"/>
      <c r="W59" s="22" t="s">
        <v>16</v>
      </c>
      <c r="X59" s="23" t="s">
        <v>17</v>
      </c>
      <c r="Y59" s="24"/>
      <c r="AA59" s="21">
        <v>2019</v>
      </c>
      <c r="AB59" s="91" t="s">
        <v>3</v>
      </c>
      <c r="AC59" s="91"/>
      <c r="AD59" s="91"/>
      <c r="AE59" s="91"/>
      <c r="AF59" s="91"/>
      <c r="AG59" s="91"/>
      <c r="AH59" s="92"/>
      <c r="AI59" s="93" t="s">
        <v>3</v>
      </c>
      <c r="AJ59" s="94"/>
      <c r="AK59" s="94"/>
      <c r="AL59" s="94"/>
      <c r="AM59" s="94"/>
      <c r="AN59" s="94"/>
      <c r="AO59" s="95"/>
      <c r="AP59" s="96" t="s">
        <v>3</v>
      </c>
      <c r="AQ59" s="97"/>
      <c r="AR59" s="97"/>
      <c r="AS59" s="97"/>
      <c r="AT59" s="97"/>
      <c r="AU59" s="97"/>
      <c r="AV59" s="97"/>
      <c r="AW59" s="22" t="s">
        <v>16</v>
      </c>
      <c r="AX59" s="23" t="s">
        <v>17</v>
      </c>
      <c r="AY59" s="24"/>
      <c r="BA59" s="21">
        <v>2019</v>
      </c>
      <c r="BB59" s="91" t="s">
        <v>3</v>
      </c>
      <c r="BC59" s="91"/>
      <c r="BD59" s="91"/>
      <c r="BE59" s="91"/>
      <c r="BF59" s="91"/>
      <c r="BG59" s="91"/>
      <c r="BH59" s="92"/>
      <c r="BI59" s="93" t="s">
        <v>3</v>
      </c>
      <c r="BJ59" s="94"/>
      <c r="BK59" s="94"/>
      <c r="BL59" s="94"/>
      <c r="BM59" s="94"/>
      <c r="BN59" s="94"/>
      <c r="BO59" s="95"/>
      <c r="BP59" s="96" t="s">
        <v>3</v>
      </c>
      <c r="BQ59" s="97"/>
      <c r="BR59" s="97"/>
      <c r="BS59" s="97"/>
      <c r="BT59" s="97"/>
      <c r="BU59" s="97"/>
      <c r="BV59" s="97"/>
      <c r="BW59" s="22" t="s">
        <v>16</v>
      </c>
      <c r="BX59" s="23" t="s">
        <v>17</v>
      </c>
      <c r="BY59" s="24"/>
    </row>
    <row r="60" spans="1:78" s="4" customFormat="1" ht="11.1" customHeight="1">
      <c r="A60" s="17" t="s">
        <v>12</v>
      </c>
      <c r="B60" s="82">
        <f>SUM(H4:H57)</f>
        <v>303</v>
      </c>
      <c r="C60" s="82"/>
      <c r="D60" s="82"/>
      <c r="E60" s="82"/>
      <c r="F60" s="82"/>
      <c r="G60" s="82"/>
      <c r="H60" s="83"/>
      <c r="I60" s="86">
        <f>SUM(O4:O57)</f>
        <v>212</v>
      </c>
      <c r="J60" s="87"/>
      <c r="K60" s="87"/>
      <c r="L60" s="87"/>
      <c r="M60" s="87"/>
      <c r="N60" s="87"/>
      <c r="O60" s="88"/>
      <c r="P60" s="89">
        <f>SUM(V4:V57)</f>
        <v>199</v>
      </c>
      <c r="Q60" s="90"/>
      <c r="R60" s="90"/>
      <c r="S60" s="90"/>
      <c r="T60" s="90"/>
      <c r="U60" s="90"/>
      <c r="V60" s="90"/>
      <c r="W60" s="98">
        <f>SUM(W4:W57)</f>
        <v>714</v>
      </c>
      <c r="X60" s="67">
        <f>SUM(W4:W57)/27</f>
        <v>26.444444444444443</v>
      </c>
      <c r="Y60" s="24"/>
      <c r="AA60" s="17" t="s">
        <v>12</v>
      </c>
      <c r="AB60" s="82">
        <f>SUM(AH4:AH57)</f>
        <v>200</v>
      </c>
      <c r="AC60" s="82"/>
      <c r="AD60" s="82"/>
      <c r="AE60" s="82"/>
      <c r="AF60" s="82"/>
      <c r="AG60" s="82"/>
      <c r="AH60" s="83"/>
      <c r="AI60" s="86">
        <f>SUM(AO4:AO57)</f>
        <v>148</v>
      </c>
      <c r="AJ60" s="87"/>
      <c r="AK60" s="87"/>
      <c r="AL60" s="87"/>
      <c r="AM60" s="87"/>
      <c r="AN60" s="87"/>
      <c r="AO60" s="88"/>
      <c r="AP60" s="89">
        <f>SUM(AV4:AV57)</f>
        <v>119</v>
      </c>
      <c r="AQ60" s="90"/>
      <c r="AR60" s="90"/>
      <c r="AS60" s="90"/>
      <c r="AT60" s="90"/>
      <c r="AU60" s="90"/>
      <c r="AV60" s="90"/>
      <c r="AW60" s="98">
        <f>SUM(AW4:AW57)</f>
        <v>467</v>
      </c>
      <c r="AX60" s="67">
        <f>SUM(AW4:AW57)/27</f>
        <v>17.296296296296298</v>
      </c>
      <c r="AY60" s="24"/>
      <c r="BA60" s="17" t="s">
        <v>12</v>
      </c>
      <c r="BB60" s="82">
        <f>SUM(BH4:BH57)</f>
        <v>382</v>
      </c>
      <c r="BC60" s="82"/>
      <c r="BD60" s="82"/>
      <c r="BE60" s="82"/>
      <c r="BF60" s="82"/>
      <c r="BG60" s="82"/>
      <c r="BH60" s="83"/>
      <c r="BI60" s="86">
        <f>SUM(BO4:BO57)</f>
        <v>283</v>
      </c>
      <c r="BJ60" s="87"/>
      <c r="BK60" s="87"/>
      <c r="BL60" s="87"/>
      <c r="BM60" s="87"/>
      <c r="BN60" s="87"/>
      <c r="BO60" s="88"/>
      <c r="BP60" s="89">
        <f>SUM(BV4:BV57)</f>
        <v>276</v>
      </c>
      <c r="BQ60" s="90"/>
      <c r="BR60" s="90"/>
      <c r="BS60" s="90"/>
      <c r="BT60" s="90"/>
      <c r="BU60" s="90"/>
      <c r="BV60" s="90"/>
      <c r="BW60" s="98">
        <f>SUM(BW4:BW57)</f>
        <v>941</v>
      </c>
      <c r="BX60" s="67">
        <f>SUM(BW4:BW57)/27</f>
        <v>34.851851851851855</v>
      </c>
      <c r="BY60" s="24"/>
    </row>
    <row r="61" spans="1:78" s="4" customFormat="1" ht="11.1" customHeight="1">
      <c r="A61" s="25" t="s">
        <v>21</v>
      </c>
      <c r="B61" s="77" t="s">
        <v>4</v>
      </c>
      <c r="C61" s="77"/>
      <c r="D61" s="77"/>
      <c r="E61" s="77"/>
      <c r="F61" s="77"/>
      <c r="G61" s="77"/>
      <c r="H61" s="30">
        <f>SUM(H4:H57)/27</f>
        <v>11.222222222222221</v>
      </c>
      <c r="I61" s="78" t="s">
        <v>4</v>
      </c>
      <c r="J61" s="77"/>
      <c r="K61" s="77"/>
      <c r="L61" s="77"/>
      <c r="M61" s="77"/>
      <c r="N61" s="77"/>
      <c r="O61" s="40">
        <f>SUM(O4:O57)/27</f>
        <v>7.8518518518518521</v>
      </c>
      <c r="P61" s="79" t="s">
        <v>4</v>
      </c>
      <c r="Q61" s="77"/>
      <c r="R61" s="77"/>
      <c r="S61" s="77"/>
      <c r="T61" s="77"/>
      <c r="U61" s="77"/>
      <c r="V61" s="26">
        <f>SUM(V4:V57)/27</f>
        <v>7.3703703703703702</v>
      </c>
      <c r="W61" s="99"/>
      <c r="X61" s="67"/>
      <c r="Y61" s="24"/>
      <c r="AA61" s="25" t="s">
        <v>85</v>
      </c>
      <c r="AB61" s="77" t="s">
        <v>4</v>
      </c>
      <c r="AC61" s="77"/>
      <c r="AD61" s="77"/>
      <c r="AE61" s="77"/>
      <c r="AF61" s="77"/>
      <c r="AG61" s="77"/>
      <c r="AH61" s="30">
        <f>SUM(AH4:AH57)/27</f>
        <v>7.4074074074074074</v>
      </c>
      <c r="AI61" s="78" t="s">
        <v>4</v>
      </c>
      <c r="AJ61" s="77"/>
      <c r="AK61" s="77"/>
      <c r="AL61" s="77"/>
      <c r="AM61" s="77"/>
      <c r="AN61" s="77"/>
      <c r="AO61" s="40">
        <f>SUM(AO4:AO57)/27</f>
        <v>5.4814814814814818</v>
      </c>
      <c r="AP61" s="79" t="s">
        <v>4</v>
      </c>
      <c r="AQ61" s="77"/>
      <c r="AR61" s="77"/>
      <c r="AS61" s="77"/>
      <c r="AT61" s="77"/>
      <c r="AU61" s="77"/>
      <c r="AV61" s="26">
        <f>SUM(AV4:AV57)/27</f>
        <v>4.4074074074074074</v>
      </c>
      <c r="AW61" s="99"/>
      <c r="AX61" s="67"/>
      <c r="AY61" s="24"/>
      <c r="BA61" s="25" t="s">
        <v>98</v>
      </c>
      <c r="BB61" s="77" t="s">
        <v>4</v>
      </c>
      <c r="BC61" s="77"/>
      <c r="BD61" s="77"/>
      <c r="BE61" s="77"/>
      <c r="BF61" s="77"/>
      <c r="BG61" s="77"/>
      <c r="BH61" s="30">
        <f>SUM(BH4:BH57)/27</f>
        <v>14.148148148148149</v>
      </c>
      <c r="BI61" s="78" t="s">
        <v>4</v>
      </c>
      <c r="BJ61" s="77"/>
      <c r="BK61" s="77"/>
      <c r="BL61" s="77"/>
      <c r="BM61" s="77"/>
      <c r="BN61" s="77"/>
      <c r="BO61" s="40">
        <f>SUM(BO4:BO57)/27</f>
        <v>10.481481481481481</v>
      </c>
      <c r="BP61" s="79" t="s">
        <v>4</v>
      </c>
      <c r="BQ61" s="77"/>
      <c r="BR61" s="77"/>
      <c r="BS61" s="77"/>
      <c r="BT61" s="77"/>
      <c r="BU61" s="77"/>
      <c r="BV61" s="26">
        <f>SUM(BV4:BV57)/27</f>
        <v>10.222222222222221</v>
      </c>
      <c r="BW61" s="99"/>
      <c r="BX61" s="67"/>
      <c r="BY61" s="24"/>
    </row>
  </sheetData>
  <mergeCells count="624">
    <mergeCell ref="Y56:Y57"/>
    <mergeCell ref="AY32:AY33"/>
    <mergeCell ref="AY34:AY35"/>
    <mergeCell ref="AY36:AY37"/>
    <mergeCell ref="AY38:AY39"/>
    <mergeCell ref="AY56:AY57"/>
    <mergeCell ref="AY54:AY55"/>
    <mergeCell ref="AY52:AY53"/>
    <mergeCell ref="AY50:AY51"/>
    <mergeCell ref="AY48:AY49"/>
    <mergeCell ref="AY46:AY47"/>
    <mergeCell ref="AY44:AY45"/>
    <mergeCell ref="AY42:AY43"/>
    <mergeCell ref="AY40:AY41"/>
    <mergeCell ref="AA54:AA55"/>
    <mergeCell ref="AH54:AH55"/>
    <mergeCell ref="AO54:AO55"/>
    <mergeCell ref="AV54:AV55"/>
    <mergeCell ref="AW54:AW55"/>
    <mergeCell ref="AX54:AX55"/>
    <mergeCell ref="AA56:AA57"/>
    <mergeCell ref="AH56:AH57"/>
    <mergeCell ref="AO56:AO57"/>
    <mergeCell ref="AV56:AV57"/>
    <mergeCell ref="BB59:BH59"/>
    <mergeCell ref="BI59:BO59"/>
    <mergeCell ref="BP59:BV59"/>
    <mergeCell ref="BB60:BH60"/>
    <mergeCell ref="BI60:BO60"/>
    <mergeCell ref="BP60:BV60"/>
    <mergeCell ref="BW60:BW61"/>
    <mergeCell ref="BX60:BX61"/>
    <mergeCell ref="BB61:BG61"/>
    <mergeCell ref="BI61:BN61"/>
    <mergeCell ref="BP61:BU61"/>
    <mergeCell ref="BA56:BA57"/>
    <mergeCell ref="BH56:BH57"/>
    <mergeCell ref="BO56:BO57"/>
    <mergeCell ref="BV56:BV57"/>
    <mergeCell ref="BW56:BW57"/>
    <mergeCell ref="BX56:BX57"/>
    <mergeCell ref="BY56:BZ56"/>
    <mergeCell ref="BY57:BZ57"/>
    <mergeCell ref="BB58:BH58"/>
    <mergeCell ref="BI58:BO58"/>
    <mergeCell ref="BP58:BV58"/>
    <mergeCell ref="BA52:BA53"/>
    <mergeCell ref="BH52:BH53"/>
    <mergeCell ref="BO52:BO53"/>
    <mergeCell ref="BV52:BV53"/>
    <mergeCell ref="BW52:BW53"/>
    <mergeCell ref="BX52:BX53"/>
    <mergeCell ref="BY52:BZ53"/>
    <mergeCell ref="BA54:BA55"/>
    <mergeCell ref="BH54:BH55"/>
    <mergeCell ref="BO54:BO55"/>
    <mergeCell ref="BV54:BV55"/>
    <mergeCell ref="BW54:BW55"/>
    <mergeCell ref="BX54:BX55"/>
    <mergeCell ref="BY54:BZ55"/>
    <mergeCell ref="BA48:BA49"/>
    <mergeCell ref="BH48:BH49"/>
    <mergeCell ref="BO48:BO49"/>
    <mergeCell ref="BV48:BV49"/>
    <mergeCell ref="BW48:BW49"/>
    <mergeCell ref="BX48:BX49"/>
    <mergeCell ref="BY48:BZ49"/>
    <mergeCell ref="BA50:BA51"/>
    <mergeCell ref="BH50:BH51"/>
    <mergeCell ref="BO50:BO51"/>
    <mergeCell ref="BV50:BV51"/>
    <mergeCell ref="BW50:BW51"/>
    <mergeCell ref="BX50:BX51"/>
    <mergeCell ref="BY50:BZ51"/>
    <mergeCell ref="BA44:BA45"/>
    <mergeCell ref="BH44:BH45"/>
    <mergeCell ref="BO44:BO45"/>
    <mergeCell ref="BV44:BV45"/>
    <mergeCell ref="BW44:BW45"/>
    <mergeCell ref="BX44:BX45"/>
    <mergeCell ref="BY44:BZ45"/>
    <mergeCell ref="BA46:BA47"/>
    <mergeCell ref="BH46:BH47"/>
    <mergeCell ref="BO46:BO47"/>
    <mergeCell ref="BV46:BV47"/>
    <mergeCell ref="BW46:BW47"/>
    <mergeCell ref="BX46:BX47"/>
    <mergeCell ref="BY46:BZ47"/>
    <mergeCell ref="BA40:BA41"/>
    <mergeCell ref="BH40:BH41"/>
    <mergeCell ref="BO40:BO41"/>
    <mergeCell ref="BV40:BV41"/>
    <mergeCell ref="BW40:BW41"/>
    <mergeCell ref="BX40:BX41"/>
    <mergeCell ref="BY40:BZ41"/>
    <mergeCell ref="BA42:BA43"/>
    <mergeCell ref="BH42:BH43"/>
    <mergeCell ref="BO42:BO43"/>
    <mergeCell ref="BV42:BV43"/>
    <mergeCell ref="BW42:BW43"/>
    <mergeCell ref="BX42:BX43"/>
    <mergeCell ref="BY42:BZ43"/>
    <mergeCell ref="BA36:BA37"/>
    <mergeCell ref="BH36:BH37"/>
    <mergeCell ref="BO36:BO37"/>
    <mergeCell ref="BV36:BV37"/>
    <mergeCell ref="BW36:BW37"/>
    <mergeCell ref="BX36:BX37"/>
    <mergeCell ref="BY36:BZ37"/>
    <mergeCell ref="BA38:BA39"/>
    <mergeCell ref="BH38:BH39"/>
    <mergeCell ref="BO38:BO39"/>
    <mergeCell ref="BV38:BV39"/>
    <mergeCell ref="BW38:BW39"/>
    <mergeCell ref="BX38:BX39"/>
    <mergeCell ref="BY38:BZ39"/>
    <mergeCell ref="BA32:BA33"/>
    <mergeCell ref="BH32:BH33"/>
    <mergeCell ref="BO32:BO33"/>
    <mergeCell ref="BV32:BV33"/>
    <mergeCell ref="BW32:BW33"/>
    <mergeCell ref="BX32:BX33"/>
    <mergeCell ref="BY32:BZ33"/>
    <mergeCell ref="BA34:BA35"/>
    <mergeCell ref="BH34:BH35"/>
    <mergeCell ref="BO34:BO35"/>
    <mergeCell ref="BV34:BV35"/>
    <mergeCell ref="BW34:BW35"/>
    <mergeCell ref="BX34:BX35"/>
    <mergeCell ref="BY34:BZ35"/>
    <mergeCell ref="BA28:BA29"/>
    <mergeCell ref="BH28:BH29"/>
    <mergeCell ref="BO28:BO29"/>
    <mergeCell ref="BV28:BV29"/>
    <mergeCell ref="BW28:BW29"/>
    <mergeCell ref="BX28:BX29"/>
    <mergeCell ref="BY28:BZ29"/>
    <mergeCell ref="BA30:BA31"/>
    <mergeCell ref="BH30:BH31"/>
    <mergeCell ref="BO30:BO31"/>
    <mergeCell ref="BV30:BV31"/>
    <mergeCell ref="BW30:BW31"/>
    <mergeCell ref="BX30:BX31"/>
    <mergeCell ref="BY30:BZ31"/>
    <mergeCell ref="BA24:BA25"/>
    <mergeCell ref="BH24:BH25"/>
    <mergeCell ref="BO24:BO25"/>
    <mergeCell ref="BV24:BV25"/>
    <mergeCell ref="BW24:BW25"/>
    <mergeCell ref="BX24:BX25"/>
    <mergeCell ref="BY24:BZ25"/>
    <mergeCell ref="BA26:BA27"/>
    <mergeCell ref="BH26:BH27"/>
    <mergeCell ref="BO26:BO27"/>
    <mergeCell ref="BV26:BV27"/>
    <mergeCell ref="BW26:BW27"/>
    <mergeCell ref="BX26:BX27"/>
    <mergeCell ref="BY26:BZ27"/>
    <mergeCell ref="BA20:BA21"/>
    <mergeCell ref="BH20:BH21"/>
    <mergeCell ref="BO20:BO21"/>
    <mergeCell ref="BV20:BV21"/>
    <mergeCell ref="BW20:BW21"/>
    <mergeCell ref="BX20:BX21"/>
    <mergeCell ref="BY20:BZ21"/>
    <mergeCell ref="BA22:BA23"/>
    <mergeCell ref="BH22:BH23"/>
    <mergeCell ref="BO22:BO23"/>
    <mergeCell ref="BV22:BV23"/>
    <mergeCell ref="BW22:BW23"/>
    <mergeCell ref="BX22:BX23"/>
    <mergeCell ref="BY22:BZ23"/>
    <mergeCell ref="BA16:BA17"/>
    <mergeCell ref="BH16:BH17"/>
    <mergeCell ref="BO16:BO17"/>
    <mergeCell ref="BV16:BV17"/>
    <mergeCell ref="BW16:BW17"/>
    <mergeCell ref="BX16:BX17"/>
    <mergeCell ref="BY16:BZ17"/>
    <mergeCell ref="BA18:BA19"/>
    <mergeCell ref="BH18:BH19"/>
    <mergeCell ref="BO18:BO19"/>
    <mergeCell ref="BV18:BV19"/>
    <mergeCell ref="BW18:BW19"/>
    <mergeCell ref="BX18:BX19"/>
    <mergeCell ref="BY18:BZ19"/>
    <mergeCell ref="BA12:BA13"/>
    <mergeCell ref="BH12:BH13"/>
    <mergeCell ref="BO12:BO13"/>
    <mergeCell ref="BV12:BV13"/>
    <mergeCell ref="BW12:BW13"/>
    <mergeCell ref="BX12:BX13"/>
    <mergeCell ref="BY12:BZ13"/>
    <mergeCell ref="BA14:BA15"/>
    <mergeCell ref="BH14:BH15"/>
    <mergeCell ref="BO14:BO15"/>
    <mergeCell ref="BV14:BV15"/>
    <mergeCell ref="BW14:BW15"/>
    <mergeCell ref="BX14:BX15"/>
    <mergeCell ref="BY14:BZ15"/>
    <mergeCell ref="BA8:BA9"/>
    <mergeCell ref="BH8:BH9"/>
    <mergeCell ref="BO8:BO9"/>
    <mergeCell ref="BV8:BV9"/>
    <mergeCell ref="BW8:BW9"/>
    <mergeCell ref="BX8:BX9"/>
    <mergeCell ref="BY8:BZ9"/>
    <mergeCell ref="BA10:BA11"/>
    <mergeCell ref="BH10:BH11"/>
    <mergeCell ref="BO10:BO11"/>
    <mergeCell ref="BV10:BV11"/>
    <mergeCell ref="BW10:BW11"/>
    <mergeCell ref="BX10:BX11"/>
    <mergeCell ref="BY10:BZ11"/>
    <mergeCell ref="BH4:BH5"/>
    <mergeCell ref="BO4:BO5"/>
    <mergeCell ref="BV4:BV5"/>
    <mergeCell ref="BW4:BW5"/>
    <mergeCell ref="BX4:BX5"/>
    <mergeCell ref="BY4:BZ5"/>
    <mergeCell ref="BA6:BA7"/>
    <mergeCell ref="BH6:BH7"/>
    <mergeCell ref="BO6:BO7"/>
    <mergeCell ref="BV6:BV7"/>
    <mergeCell ref="BW6:BW7"/>
    <mergeCell ref="BX6:BX7"/>
    <mergeCell ref="BY6:BZ7"/>
    <mergeCell ref="AW60:AW61"/>
    <mergeCell ref="AX60:AX61"/>
    <mergeCell ref="AB61:AG61"/>
    <mergeCell ref="AI61:AN61"/>
    <mergeCell ref="AP61:AU61"/>
    <mergeCell ref="BA1:BZ1"/>
    <mergeCell ref="BB2:BH2"/>
    <mergeCell ref="BI2:BO2"/>
    <mergeCell ref="BP2:BV2"/>
    <mergeCell ref="BY2:BZ3"/>
    <mergeCell ref="AY6:AY7"/>
    <mergeCell ref="AY8:AY9"/>
    <mergeCell ref="AY10:AY11"/>
    <mergeCell ref="AY12:AY13"/>
    <mergeCell ref="AY14:AY15"/>
    <mergeCell ref="AY16:AY17"/>
    <mergeCell ref="AY18:AY19"/>
    <mergeCell ref="AY20:AY21"/>
    <mergeCell ref="AY22:AY23"/>
    <mergeCell ref="AY24:AY25"/>
    <mergeCell ref="AY26:AY27"/>
    <mergeCell ref="AY28:AY29"/>
    <mergeCell ref="AY30:AY31"/>
    <mergeCell ref="BA4:BA5"/>
    <mergeCell ref="AB58:AH58"/>
    <mergeCell ref="AI58:AO58"/>
    <mergeCell ref="AP58:AV58"/>
    <mergeCell ref="AB59:AH59"/>
    <mergeCell ref="AI59:AO59"/>
    <mergeCell ref="AP59:AV59"/>
    <mergeCell ref="AB60:AH60"/>
    <mergeCell ref="AI60:AO60"/>
    <mergeCell ref="AP60:AV60"/>
    <mergeCell ref="AW56:AW57"/>
    <mergeCell ref="AX56:AX57"/>
    <mergeCell ref="AA50:AA51"/>
    <mergeCell ref="AH50:AH51"/>
    <mergeCell ref="AO50:AO51"/>
    <mergeCell ref="AV50:AV51"/>
    <mergeCell ref="AW50:AW51"/>
    <mergeCell ref="AX50:AX51"/>
    <mergeCell ref="AA52:AA53"/>
    <mergeCell ref="AH52:AH53"/>
    <mergeCell ref="AO52:AO53"/>
    <mergeCell ref="AV52:AV53"/>
    <mergeCell ref="AW52:AW53"/>
    <mergeCell ref="AX52:AX53"/>
    <mergeCell ref="AA46:AA47"/>
    <mergeCell ref="AH46:AH47"/>
    <mergeCell ref="AO46:AO47"/>
    <mergeCell ref="AV46:AV47"/>
    <mergeCell ref="AW46:AW47"/>
    <mergeCell ref="AX46:AX47"/>
    <mergeCell ref="AA48:AA49"/>
    <mergeCell ref="AH48:AH49"/>
    <mergeCell ref="AO48:AO49"/>
    <mergeCell ref="AV48:AV49"/>
    <mergeCell ref="AW48:AW49"/>
    <mergeCell ref="AX48:AX49"/>
    <mergeCell ref="AA42:AA43"/>
    <mergeCell ref="AH42:AH43"/>
    <mergeCell ref="AO42:AO43"/>
    <mergeCell ref="AV42:AV43"/>
    <mergeCell ref="AW42:AW43"/>
    <mergeCell ref="AX42:AX43"/>
    <mergeCell ref="AA44:AA45"/>
    <mergeCell ref="AH44:AH45"/>
    <mergeCell ref="AO44:AO45"/>
    <mergeCell ref="AV44:AV45"/>
    <mergeCell ref="AW44:AW45"/>
    <mergeCell ref="AX44:AX45"/>
    <mergeCell ref="AA38:AA39"/>
    <mergeCell ref="AH38:AH39"/>
    <mergeCell ref="AO38:AO39"/>
    <mergeCell ref="AV38:AV39"/>
    <mergeCell ref="AW38:AW39"/>
    <mergeCell ref="AX38:AX39"/>
    <mergeCell ref="AA40:AA41"/>
    <mergeCell ref="AH40:AH41"/>
    <mergeCell ref="AO40:AO41"/>
    <mergeCell ref="AV40:AV41"/>
    <mergeCell ref="AW40:AW41"/>
    <mergeCell ref="AX40:AX41"/>
    <mergeCell ref="AA34:AA35"/>
    <mergeCell ref="AH34:AH35"/>
    <mergeCell ref="AO34:AO35"/>
    <mergeCell ref="AV34:AV35"/>
    <mergeCell ref="AW34:AW35"/>
    <mergeCell ref="AX34:AX35"/>
    <mergeCell ref="AA36:AA37"/>
    <mergeCell ref="AH36:AH37"/>
    <mergeCell ref="AO36:AO37"/>
    <mergeCell ref="AV36:AV37"/>
    <mergeCell ref="AW36:AW37"/>
    <mergeCell ref="AX36:AX37"/>
    <mergeCell ref="AA30:AA31"/>
    <mergeCell ref="AH30:AH31"/>
    <mergeCell ref="AO30:AO31"/>
    <mergeCell ref="AV30:AV31"/>
    <mergeCell ref="AW30:AW31"/>
    <mergeCell ref="AX30:AX31"/>
    <mergeCell ref="AA32:AA33"/>
    <mergeCell ref="AH32:AH33"/>
    <mergeCell ref="AO32:AO33"/>
    <mergeCell ref="AV32:AV33"/>
    <mergeCell ref="AW32:AW33"/>
    <mergeCell ref="AX32:AX33"/>
    <mergeCell ref="AA26:AA27"/>
    <mergeCell ref="AH26:AH27"/>
    <mergeCell ref="AO26:AO27"/>
    <mergeCell ref="AV26:AV27"/>
    <mergeCell ref="AW26:AW27"/>
    <mergeCell ref="AX26:AX27"/>
    <mergeCell ref="AA28:AA29"/>
    <mergeCell ref="AH28:AH29"/>
    <mergeCell ref="AO28:AO29"/>
    <mergeCell ref="AV28:AV29"/>
    <mergeCell ref="AW28:AW29"/>
    <mergeCell ref="AX28:AX29"/>
    <mergeCell ref="AA22:AA23"/>
    <mergeCell ref="AH22:AH23"/>
    <mergeCell ref="AO22:AO23"/>
    <mergeCell ref="AV22:AV23"/>
    <mergeCell ref="AW22:AW23"/>
    <mergeCell ref="AX22:AX23"/>
    <mergeCell ref="AA24:AA25"/>
    <mergeCell ref="AH24:AH25"/>
    <mergeCell ref="AO24:AO25"/>
    <mergeCell ref="AV24:AV25"/>
    <mergeCell ref="AW24:AW25"/>
    <mergeCell ref="AX24:AX25"/>
    <mergeCell ref="AA18:AA19"/>
    <mergeCell ref="AH18:AH19"/>
    <mergeCell ref="AO18:AO19"/>
    <mergeCell ref="AV18:AV19"/>
    <mergeCell ref="AW18:AW19"/>
    <mergeCell ref="AX18:AX19"/>
    <mergeCell ref="AA20:AA21"/>
    <mergeCell ref="AH20:AH21"/>
    <mergeCell ref="AO20:AO21"/>
    <mergeCell ref="AV20:AV21"/>
    <mergeCell ref="AW20:AW21"/>
    <mergeCell ref="AX20:AX21"/>
    <mergeCell ref="AA14:AA15"/>
    <mergeCell ref="AH14:AH15"/>
    <mergeCell ref="AO14:AO15"/>
    <mergeCell ref="AV14:AV15"/>
    <mergeCell ref="AW14:AW15"/>
    <mergeCell ref="AX14:AX15"/>
    <mergeCell ref="AA16:AA17"/>
    <mergeCell ref="AH16:AH17"/>
    <mergeCell ref="AO16:AO17"/>
    <mergeCell ref="AV16:AV17"/>
    <mergeCell ref="AW16:AW17"/>
    <mergeCell ref="AX16:AX17"/>
    <mergeCell ref="AX8:AX9"/>
    <mergeCell ref="AA10:AA11"/>
    <mergeCell ref="AH10:AH11"/>
    <mergeCell ref="AO10:AO11"/>
    <mergeCell ref="AV10:AV11"/>
    <mergeCell ref="AW10:AW11"/>
    <mergeCell ref="AX10:AX11"/>
    <mergeCell ref="AA12:AA13"/>
    <mergeCell ref="AH12:AH13"/>
    <mergeCell ref="AO12:AO13"/>
    <mergeCell ref="AV12:AV13"/>
    <mergeCell ref="AW12:AW13"/>
    <mergeCell ref="AX12:AX13"/>
    <mergeCell ref="Y54:Y55"/>
    <mergeCell ref="AA1:AY1"/>
    <mergeCell ref="AB2:AH2"/>
    <mergeCell ref="AI2:AO2"/>
    <mergeCell ref="AP2:AV2"/>
    <mergeCell ref="AA4:AA5"/>
    <mergeCell ref="AH4:AH5"/>
    <mergeCell ref="AO4:AO5"/>
    <mergeCell ref="AV4:AV5"/>
    <mergeCell ref="AW4:AW5"/>
    <mergeCell ref="AX4:AX5"/>
    <mergeCell ref="AY2:AY3"/>
    <mergeCell ref="AY4:AY5"/>
    <mergeCell ref="AA6:AA7"/>
    <mergeCell ref="AH6:AH7"/>
    <mergeCell ref="AO6:AO7"/>
    <mergeCell ref="AV6:AV7"/>
    <mergeCell ref="AW6:AW7"/>
    <mergeCell ref="AX6:AX7"/>
    <mergeCell ref="AA8:AA9"/>
    <mergeCell ref="AH8:AH9"/>
    <mergeCell ref="AO8:AO9"/>
    <mergeCell ref="AV8:AV9"/>
    <mergeCell ref="AW8:AW9"/>
    <mergeCell ref="A54:A55"/>
    <mergeCell ref="A56:A57"/>
    <mergeCell ref="W52:W53"/>
    <mergeCell ref="X52:X53"/>
    <mergeCell ref="W54:W55"/>
    <mergeCell ref="X54:X55"/>
    <mergeCell ref="H56:H57"/>
    <mergeCell ref="O56:O57"/>
    <mergeCell ref="V56:V57"/>
    <mergeCell ref="W56:W57"/>
    <mergeCell ref="X56:X57"/>
    <mergeCell ref="H52:H53"/>
    <mergeCell ref="O52:O53"/>
    <mergeCell ref="Y16:Y17"/>
    <mergeCell ref="Y18:Y19"/>
    <mergeCell ref="Y20:Y21"/>
    <mergeCell ref="Y22:Y23"/>
    <mergeCell ref="Y24:Y25"/>
    <mergeCell ref="Y26:Y27"/>
    <mergeCell ref="Y28:Y29"/>
    <mergeCell ref="Y30:Y31"/>
    <mergeCell ref="A52:A53"/>
    <mergeCell ref="W50:W51"/>
    <mergeCell ref="H46:H47"/>
    <mergeCell ref="O44:O45"/>
    <mergeCell ref="Y52:Y53"/>
    <mergeCell ref="W26:W27"/>
    <mergeCell ref="H24:H25"/>
    <mergeCell ref="O26:O27"/>
    <mergeCell ref="V24:V25"/>
    <mergeCell ref="W24:W25"/>
    <mergeCell ref="H30:H31"/>
    <mergeCell ref="V30:V31"/>
    <mergeCell ref="W30:W31"/>
    <mergeCell ref="H28:H29"/>
    <mergeCell ref="O28:O29"/>
    <mergeCell ref="V28:V29"/>
    <mergeCell ref="W4:W5"/>
    <mergeCell ref="V6:V7"/>
    <mergeCell ref="Y2:Y3"/>
    <mergeCell ref="Y4:Y5"/>
    <mergeCell ref="Y6:Y7"/>
    <mergeCell ref="Y8:Y9"/>
    <mergeCell ref="Y10:Y11"/>
    <mergeCell ref="Y12:Y13"/>
    <mergeCell ref="Y14:Y15"/>
    <mergeCell ref="W60:W61"/>
    <mergeCell ref="X16:X17"/>
    <mergeCell ref="X18:X19"/>
    <mergeCell ref="X20:X21"/>
    <mergeCell ref="X22:X23"/>
    <mergeCell ref="X24:X25"/>
    <mergeCell ref="X26:X27"/>
    <mergeCell ref="X6:X7"/>
    <mergeCell ref="X8:X9"/>
    <mergeCell ref="X10:X11"/>
    <mergeCell ref="X12:X13"/>
    <mergeCell ref="X14:X15"/>
    <mergeCell ref="X40:X41"/>
    <mergeCell ref="X42:X43"/>
    <mergeCell ref="X44:X45"/>
    <mergeCell ref="X50:X51"/>
    <mergeCell ref="X28:X29"/>
    <mergeCell ref="X30:X31"/>
    <mergeCell ref="X32:X33"/>
    <mergeCell ref="X34:X35"/>
    <mergeCell ref="X36:X37"/>
    <mergeCell ref="X38:X39"/>
    <mergeCell ref="W10:W11"/>
    <mergeCell ref="W8:W9"/>
    <mergeCell ref="I60:O60"/>
    <mergeCell ref="P60:V60"/>
    <mergeCell ref="O42:O43"/>
    <mergeCell ref="V42:V43"/>
    <mergeCell ref="B58:H58"/>
    <mergeCell ref="I58:O58"/>
    <mergeCell ref="P58:V58"/>
    <mergeCell ref="B59:H59"/>
    <mergeCell ref="I59:O59"/>
    <mergeCell ref="P59:V59"/>
    <mergeCell ref="H50:H51"/>
    <mergeCell ref="O50:O51"/>
    <mergeCell ref="V50:V51"/>
    <mergeCell ref="V52:V53"/>
    <mergeCell ref="H54:H55"/>
    <mergeCell ref="O54:O55"/>
    <mergeCell ref="V54:V55"/>
    <mergeCell ref="W18:W19"/>
    <mergeCell ref="V22:V23"/>
    <mergeCell ref="V46:V47"/>
    <mergeCell ref="O48:O49"/>
    <mergeCell ref="V16:V17"/>
    <mergeCell ref="H14:H15"/>
    <mergeCell ref="V14:V15"/>
    <mergeCell ref="H36:H37"/>
    <mergeCell ref="O36:O37"/>
    <mergeCell ref="V36:V37"/>
    <mergeCell ref="H42:H43"/>
    <mergeCell ref="V40:V41"/>
    <mergeCell ref="W28:W29"/>
    <mergeCell ref="W22:W23"/>
    <mergeCell ref="O24:O25"/>
    <mergeCell ref="H20:H21"/>
    <mergeCell ref="O20:O21"/>
    <mergeCell ref="V20:V21"/>
    <mergeCell ref="W20:W21"/>
    <mergeCell ref="H22:H23"/>
    <mergeCell ref="O22:O23"/>
    <mergeCell ref="H12:H13"/>
    <mergeCell ref="V12:V13"/>
    <mergeCell ref="O12:O13"/>
    <mergeCell ref="O14:O15"/>
    <mergeCell ref="H26:H27"/>
    <mergeCell ref="O30:O31"/>
    <mergeCell ref="V26:V27"/>
    <mergeCell ref="H34:H35"/>
    <mergeCell ref="O34:O35"/>
    <mergeCell ref="V34:V35"/>
    <mergeCell ref="H32:H33"/>
    <mergeCell ref="O32:O33"/>
    <mergeCell ref="V32:V33"/>
    <mergeCell ref="H18:H19"/>
    <mergeCell ref="O18:O19"/>
    <mergeCell ref="V18:V19"/>
    <mergeCell ref="X46:X47"/>
    <mergeCell ref="X48:X49"/>
    <mergeCell ref="A30:A31"/>
    <mergeCell ref="A32:A33"/>
    <mergeCell ref="A34:A35"/>
    <mergeCell ref="A36:A37"/>
    <mergeCell ref="A50:A51"/>
    <mergeCell ref="B61:G61"/>
    <mergeCell ref="I61:N61"/>
    <mergeCell ref="P61:U61"/>
    <mergeCell ref="W34:W35"/>
    <mergeCell ref="W32:W33"/>
    <mergeCell ref="W44:W45"/>
    <mergeCell ref="W36:W37"/>
    <mergeCell ref="W40:W41"/>
    <mergeCell ref="H38:H39"/>
    <mergeCell ref="O38:O39"/>
    <mergeCell ref="V38:V39"/>
    <mergeCell ref="W38:W39"/>
    <mergeCell ref="W42:W43"/>
    <mergeCell ref="H40:H41"/>
    <mergeCell ref="H44:H45"/>
    <mergeCell ref="O40:O41"/>
    <mergeCell ref="B60:H60"/>
    <mergeCell ref="A48:A49"/>
    <mergeCell ref="H48:H49"/>
    <mergeCell ref="W16:W17"/>
    <mergeCell ref="W14:W15"/>
    <mergeCell ref="W6:W7"/>
    <mergeCell ref="W12:W13"/>
    <mergeCell ref="H10:H11"/>
    <mergeCell ref="X60:X61"/>
    <mergeCell ref="A18:A19"/>
    <mergeCell ref="A20:A21"/>
    <mergeCell ref="A22:A23"/>
    <mergeCell ref="A24:A25"/>
    <mergeCell ref="A26:A27"/>
    <mergeCell ref="A28:A29"/>
    <mergeCell ref="O46:O47"/>
    <mergeCell ref="A38:A39"/>
    <mergeCell ref="A40:A41"/>
    <mergeCell ref="A46:A47"/>
    <mergeCell ref="A42:A43"/>
    <mergeCell ref="A44:A45"/>
    <mergeCell ref="V44:V45"/>
    <mergeCell ref="W46:W47"/>
    <mergeCell ref="W48:W49"/>
    <mergeCell ref="V48:V49"/>
    <mergeCell ref="A1:Y1"/>
    <mergeCell ref="A16:A17"/>
    <mergeCell ref="H16:H17"/>
    <mergeCell ref="A4:A5"/>
    <mergeCell ref="A6:A7"/>
    <mergeCell ref="A8:A9"/>
    <mergeCell ref="A10:A11"/>
    <mergeCell ref="A12:A13"/>
    <mergeCell ref="A14:A15"/>
    <mergeCell ref="O8:O9"/>
    <mergeCell ref="O10:O11"/>
    <mergeCell ref="O16:O17"/>
    <mergeCell ref="V8:V9"/>
    <mergeCell ref="V10:V11"/>
    <mergeCell ref="H4:H5"/>
    <mergeCell ref="H6:H7"/>
    <mergeCell ref="H8:H9"/>
    <mergeCell ref="O4:O5"/>
    <mergeCell ref="O6:O7"/>
    <mergeCell ref="X4:X5"/>
    <mergeCell ref="B2:H2"/>
    <mergeCell ref="I2:O2"/>
    <mergeCell ref="P2:V2"/>
    <mergeCell ref="V4:V5"/>
    <mergeCell ref="Y34:Y35"/>
    <mergeCell ref="Y36:Y37"/>
    <mergeCell ref="Y38:Y39"/>
    <mergeCell ref="Y40:Y41"/>
    <mergeCell ref="Y42:Y43"/>
    <mergeCell ref="Y44:Y45"/>
    <mergeCell ref="Y46:Y47"/>
    <mergeCell ref="Y48:Y49"/>
    <mergeCell ref="Y50:Y51"/>
  </mergeCells>
  <phoneticPr fontId="1" type="noConversion"/>
  <pageMargins left="0.4" right="0.13" top="0.42" bottom="0.13" header="0.13" footer="0.1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Telesz</cp:lastModifiedBy>
  <cp:lastPrinted>2015-10-12T09:01:09Z</cp:lastPrinted>
  <dcterms:created xsi:type="dcterms:W3CDTF">2010-10-20T07:55:34Z</dcterms:created>
  <dcterms:modified xsi:type="dcterms:W3CDTF">2026-01-06T20:53:54Z</dcterms:modified>
</cp:coreProperties>
</file>