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T\WT 1\002-Wyniki i analizy zawodów muchowych\3-Mistrzostwa Polski\47 MMP 2024 Łupawa i 25 MPJ 2024 Biała Lądecka\"/>
    </mc:Choice>
  </mc:AlternateContent>
  <bookViews>
    <workbookView xWindow="36" yWindow="96" windowWidth="19440" windowHeight="5220"/>
  </bookViews>
  <sheets>
    <sheet name="Arkusz1" sheetId="1" r:id="rId1"/>
    <sheet name="Arkusz2" sheetId="2" r:id="rId2"/>
    <sheet name="Arkusz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5" i="1" l="1"/>
  <c r="L55" i="1"/>
  <c r="E55" i="1"/>
  <c r="H30" i="1" l="1"/>
  <c r="V48" i="1"/>
  <c r="V46" i="1"/>
  <c r="V44" i="1"/>
  <c r="V42" i="1"/>
  <c r="V40" i="1"/>
  <c r="V38" i="1"/>
  <c r="V36" i="1"/>
  <c r="V34" i="1"/>
  <c r="V32" i="1"/>
  <c r="V30" i="1"/>
  <c r="V28" i="1"/>
  <c r="V26" i="1"/>
  <c r="V24" i="1"/>
  <c r="V22" i="1"/>
  <c r="V20" i="1"/>
  <c r="V18" i="1"/>
  <c r="V16" i="1"/>
  <c r="V14" i="1"/>
  <c r="V12" i="1"/>
  <c r="V10" i="1"/>
  <c r="V8" i="1"/>
  <c r="V6" i="1"/>
  <c r="V4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  <c r="H48" i="1"/>
  <c r="H46" i="1"/>
  <c r="H44" i="1"/>
  <c r="H40" i="1"/>
  <c r="H42" i="1"/>
  <c r="H38" i="1"/>
  <c r="H4" i="1"/>
  <c r="H6" i="1"/>
  <c r="H8" i="1"/>
  <c r="H10" i="1"/>
  <c r="H12" i="1"/>
  <c r="H14" i="1"/>
  <c r="H16" i="1"/>
  <c r="H18" i="1"/>
  <c r="H20" i="1"/>
  <c r="H22" i="1"/>
  <c r="H24" i="1"/>
  <c r="H26" i="1"/>
  <c r="H28" i="1"/>
  <c r="H32" i="1"/>
  <c r="H34" i="1"/>
  <c r="H36" i="1"/>
  <c r="V53" i="1" l="1"/>
  <c r="H53" i="1"/>
  <c r="O53" i="1"/>
  <c r="W28" i="1"/>
  <c r="X28" i="1" s="1"/>
  <c r="W6" i="1"/>
  <c r="X6" i="1" s="1"/>
  <c r="W26" i="1"/>
  <c r="X26" i="1" s="1"/>
  <c r="W44" i="1"/>
  <c r="X44" i="1" s="1"/>
  <c r="W14" i="1"/>
  <c r="X14" i="1" s="1"/>
  <c r="W36" i="1"/>
  <c r="X36" i="1" s="1"/>
  <c r="W42" i="1"/>
  <c r="X42" i="1" s="1"/>
  <c r="W48" i="1"/>
  <c r="X48" i="1" s="1"/>
  <c r="W34" i="1"/>
  <c r="X34" i="1" s="1"/>
  <c r="W12" i="1"/>
  <c r="X12" i="1" s="1"/>
  <c r="W4" i="1"/>
  <c r="W22" i="1"/>
  <c r="X22" i="1" s="1"/>
  <c r="W10" i="1"/>
  <c r="X10" i="1" s="1"/>
  <c r="W18" i="1"/>
  <c r="X18" i="1" s="1"/>
  <c r="W38" i="1"/>
  <c r="X38" i="1" s="1"/>
  <c r="W24" i="1"/>
  <c r="X24" i="1" s="1"/>
  <c r="W16" i="1"/>
  <c r="X16" i="1" s="1"/>
  <c r="W30" i="1"/>
  <c r="X30" i="1" s="1"/>
  <c r="W40" i="1"/>
  <c r="X40" i="1" s="1"/>
  <c r="W46" i="1"/>
  <c r="X46" i="1" s="1"/>
  <c r="W8" i="1"/>
  <c r="X8" i="1" s="1"/>
  <c r="W20" i="1"/>
  <c r="X20" i="1" s="1"/>
  <c r="P52" i="1"/>
  <c r="W32" i="1"/>
  <c r="X32" i="1" s="1"/>
  <c r="B52" i="1"/>
  <c r="I52" i="1"/>
  <c r="X52" i="1" l="1"/>
  <c r="X4" i="1"/>
  <c r="W52" i="1"/>
</calcChain>
</file>

<file path=xl/sharedStrings.xml><?xml version="1.0" encoding="utf-8"?>
<sst xmlns="http://schemas.openxmlformats.org/spreadsheetml/2006/main" count="213" uniqueCount="172">
  <si>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</si>
  <si>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</si>
  <si>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</si>
  <si>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</si>
  <si>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</si>
  <si>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</si>
  <si>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</si>
  <si>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</si>
  <si>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</si>
  <si>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</si>
  <si>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Zawodnik</t>
  </si>
  <si>
    <t>Łupawa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</si>
  <si>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</si>
  <si>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</si>
  <si>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</si>
  <si>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</si>
  <si>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</si>
  <si>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</si>
  <si>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</si>
  <si>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</si>
  <si>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Łukaszczyk Janusz</t>
  </si>
  <si>
    <t>Hadam Bartosz</t>
  </si>
  <si>
    <t>Grzywa</t>
  </si>
  <si>
    <t>Maciąg</t>
  </si>
  <si>
    <t>Buchwald</t>
  </si>
  <si>
    <t>Rycyk Łukasz</t>
  </si>
  <si>
    <t>Wałachowski</t>
  </si>
  <si>
    <t>Ordzowiały</t>
  </si>
  <si>
    <t>Średnia ryb</t>
  </si>
  <si>
    <t>Pałka</t>
  </si>
  <si>
    <t>Konieczny G.</t>
  </si>
  <si>
    <t>Haszczyc</t>
  </si>
  <si>
    <t>Mikulski</t>
  </si>
  <si>
    <t>Wnękowicz Adam</t>
  </si>
  <si>
    <t>Semik</t>
  </si>
  <si>
    <t>Słomka</t>
  </si>
  <si>
    <t>Rodak</t>
  </si>
  <si>
    <t>Kowalski Marek</t>
  </si>
  <si>
    <t>Chrobak</t>
  </si>
  <si>
    <t>Wierdak</t>
  </si>
  <si>
    <t>Konieczny P.</t>
  </si>
  <si>
    <t>Kubacki</t>
  </si>
  <si>
    <t>Gajda</t>
  </si>
  <si>
    <t>Gagatek</t>
  </si>
  <si>
    <t>Mróz</t>
  </si>
  <si>
    <t>Nieckuła</t>
  </si>
  <si>
    <t>Łukaszczyk Andrzej</t>
  </si>
  <si>
    <t>Tobiasz</t>
  </si>
  <si>
    <t>Opach Zdzisław</t>
  </si>
  <si>
    <t>Bąk</t>
  </si>
  <si>
    <t>Kręcigłowa</t>
  </si>
  <si>
    <t>Greszta</t>
  </si>
  <si>
    <t>Armatys</t>
  </si>
  <si>
    <t>Gaweł</t>
  </si>
  <si>
    <t>Benio</t>
  </si>
  <si>
    <t>Bodinka</t>
  </si>
  <si>
    <t>Fejkiel</t>
  </si>
  <si>
    <t>Czech</t>
  </si>
  <si>
    <t>Kowalski Dawid</t>
  </si>
  <si>
    <t>Szlachetka</t>
  </si>
  <si>
    <t>Baklarz</t>
  </si>
  <si>
    <t>Skałuba</t>
  </si>
  <si>
    <t>Zaremba</t>
  </si>
  <si>
    <t>Rapiej</t>
  </si>
  <si>
    <t>Witkowski</t>
  </si>
  <si>
    <t>Obruśnik</t>
  </si>
  <si>
    <t>Bednarczyk</t>
  </si>
  <si>
    <t>Ostafin</t>
  </si>
  <si>
    <t>Dyduch</t>
  </si>
  <si>
    <t>Jaklewicz</t>
  </si>
  <si>
    <t>Wnękowicz Andrzej</t>
  </si>
  <si>
    <t>Sołtysik</t>
  </si>
  <si>
    <t>Pilszek</t>
  </si>
  <si>
    <t>Opach Kamil</t>
  </si>
  <si>
    <t>Skurzyński</t>
  </si>
  <si>
    <t>Gołofit Grzegorz</t>
  </si>
  <si>
    <t>Guziec</t>
  </si>
  <si>
    <t>Borowiec Łukasz</t>
  </si>
  <si>
    <t>47 MMP</t>
  </si>
  <si>
    <t>Bednarz</t>
  </si>
  <si>
    <t>Biegus</t>
  </si>
  <si>
    <t>Bolisęga</t>
  </si>
  <si>
    <t>Chmielewski</t>
  </si>
  <si>
    <t>Cimała</t>
  </si>
  <si>
    <t>Cudzich</t>
  </si>
  <si>
    <t>Czernielewski</t>
  </si>
  <si>
    <t>Dańko</t>
  </si>
  <si>
    <t>Dereń</t>
  </si>
  <si>
    <t>Gładysz</t>
  </si>
  <si>
    <t>Kaniuczak Jarosław</t>
  </si>
  <si>
    <t>Kaniuczak Oskar</t>
  </si>
  <si>
    <t>Kaniuczak Rafał</t>
  </si>
  <si>
    <t>Kijowski</t>
  </si>
  <si>
    <t>Klann</t>
  </si>
  <si>
    <t>Konieczny Sz.</t>
  </si>
  <si>
    <t>Kopacki</t>
  </si>
  <si>
    <t>Krukowski</t>
  </si>
  <si>
    <t>Kulig</t>
  </si>
  <si>
    <t>Lorenc Łukasz</t>
  </si>
  <si>
    <t>Marcinów</t>
  </si>
  <si>
    <t>Merkisz</t>
  </si>
  <si>
    <t>Oświata</t>
  </si>
  <si>
    <t>Salachna</t>
  </si>
  <si>
    <t>Toczek</t>
  </si>
  <si>
    <t>Tworzydło</t>
  </si>
  <si>
    <t>Wilczyński</t>
  </si>
  <si>
    <t>Woźny</t>
  </si>
  <si>
    <t>Żywicki</t>
  </si>
  <si>
    <t>Darżynkiewicz</t>
  </si>
  <si>
    <t>Misiak</t>
  </si>
  <si>
    <t>Sojka</t>
  </si>
  <si>
    <t>Wlezień</t>
  </si>
  <si>
    <t>Małek</t>
  </si>
  <si>
    <t>Gębala</t>
  </si>
  <si>
    <t>Chytła</t>
  </si>
  <si>
    <t>Gołofit Lesław</t>
  </si>
  <si>
    <t>Tłoczek</t>
  </si>
  <si>
    <t>Wróblewski</t>
  </si>
  <si>
    <t>Kindlain</t>
  </si>
  <si>
    <t>Rydzyk</t>
  </si>
  <si>
    <t>Kasprzak</t>
  </si>
  <si>
    <t>Piorun</t>
  </si>
  <si>
    <t>Fijałkowski</t>
  </si>
  <si>
    <t>Karasiewicz</t>
  </si>
  <si>
    <t>Pielech</t>
  </si>
  <si>
    <t>Zondziuk</t>
  </si>
  <si>
    <t>Sikacz</t>
  </si>
  <si>
    <t>Kwiek</t>
  </si>
  <si>
    <t>Buśkiewicz</t>
  </si>
  <si>
    <t>Sujka</t>
  </si>
  <si>
    <t>Tołoczko</t>
  </si>
  <si>
    <t>Derkowski Krzysztof</t>
  </si>
  <si>
    <t>Derkowski Maciej</t>
  </si>
  <si>
    <t>Kurzok</t>
  </si>
  <si>
    <t>Żurowski</t>
  </si>
  <si>
    <t>Konwiński</t>
  </si>
  <si>
    <t>Ciszewski</t>
  </si>
  <si>
    <t>Kuźniewski</t>
  </si>
  <si>
    <t>Frąckowiak</t>
  </si>
  <si>
    <t>Omazda</t>
  </si>
  <si>
    <t>Błaszczak</t>
  </si>
  <si>
    <t>Zyffert Marcin</t>
  </si>
  <si>
    <t>Kutka</t>
  </si>
  <si>
    <t>Grabowski</t>
  </si>
  <si>
    <t>Pszczółkowski</t>
  </si>
  <si>
    <t>Deba</t>
  </si>
  <si>
    <t>Bełbot</t>
  </si>
  <si>
    <t>Rakowski</t>
  </si>
  <si>
    <t>Pindel</t>
  </si>
  <si>
    <t>Borys</t>
  </si>
  <si>
    <t>Litwin</t>
  </si>
  <si>
    <t>Podgórny</t>
  </si>
  <si>
    <t>Ludwiniak</t>
  </si>
  <si>
    <t>Leuchyk</t>
  </si>
  <si>
    <t>Mikołajuk</t>
  </si>
  <si>
    <t>Banach</t>
  </si>
  <si>
    <t>Gerula</t>
  </si>
  <si>
    <t>Tura 1 (18.10.2024 - piątek 11.00-12.30 12.45-14.15)</t>
  </si>
  <si>
    <t>Tura 2 (19.10.2024 - sobota 11.00-12.30   12.45-14.15)</t>
  </si>
  <si>
    <t>Tura 3 (20.10.2024 - niedziela 10.00-11.30   11.45-13.15)</t>
  </si>
  <si>
    <t>…</t>
  </si>
  <si>
    <t>Opis</t>
  </si>
  <si>
    <t>stanowisk</t>
  </si>
  <si>
    <t>Staś</t>
  </si>
  <si>
    <t>poniżej elektrowni w m. Łupawa</t>
  </si>
  <si>
    <t xml:space="preserve">początek stanowisk: około 50 m </t>
  </si>
  <si>
    <t>przed tamą w m. Łebień</t>
  </si>
  <si>
    <t xml:space="preserve">koniec stanowisk: 50 m </t>
  </si>
  <si>
    <t>Wójcik</t>
  </si>
  <si>
    <t>wakat</t>
  </si>
  <si>
    <t>śr. długość najdł. ryb</t>
  </si>
  <si>
    <t>47 Muchowe Mistrzostwa Polski 2024 - rzeka Łupawa     sektor A     (Łupawa - Żochowo - Strzyżyno - Łebień)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</si>
</sst>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sz val="7"/>
      <color rgb="FFFF0000"/>
      <name val="Arial CE"/>
      <charset val="238"/>
    </font>
    <font>
      <b/>
      <sz val="1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35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51"/>
      </patternFill>
    </fill>
    <fill>
      <patternFill patternType="solid">
        <fgColor rgb="FF00B050"/>
        <bgColor indexed="5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" fontId="3" fillId="9" borderId="4" xfId="0" applyNumberFormat="1" applyFont="1" applyFill="1" applyBorder="1" applyAlignment="1">
      <alignment horizontal="center" vertical="center"/>
    </xf>
    <xf numFmtId="1" fontId="3" fillId="9" borderId="2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="110" zoomScaleNormal="110" workbookViewId="0">
      <selection sqref="A1:Y1"/>
    </sheetView>
  </sheetViews>
  <sheetFormatPr defaultColWidth="9.109375" defaultRowHeight="9.6"/>
  <cols>
    <col min="1" max="1" width="6.5546875" style="1" customWidth="1"/>
    <col min="2" max="2" width="2.88671875" style="2" bestFit="1" customWidth="1"/>
    <col min="3" max="3" width="13.44140625" style="1" bestFit="1" customWidth="1"/>
    <col min="4" max="4" width="3.5546875" style="2" bestFit="1" customWidth="1"/>
    <col min="5" max="5" width="5.109375" style="2" bestFit="1" customWidth="1"/>
    <col min="6" max="6" width="4.5546875" style="2" bestFit="1" customWidth="1"/>
    <col min="7" max="8" width="3.5546875" style="2" bestFit="1" customWidth="1"/>
    <col min="9" max="9" width="2.88671875" style="2" bestFit="1" customWidth="1"/>
    <col min="10" max="10" width="13.44140625" style="1" bestFit="1" customWidth="1"/>
    <col min="11" max="11" width="3.5546875" style="2" bestFit="1" customWidth="1"/>
    <col min="12" max="12" width="5.109375" style="2" bestFit="1" customWidth="1"/>
    <col min="13" max="13" width="4.6640625" style="2" bestFit="1" customWidth="1"/>
    <col min="14" max="15" width="3.5546875" style="2" bestFit="1" customWidth="1"/>
    <col min="16" max="16" width="2.88671875" style="2" bestFit="1" customWidth="1"/>
    <col min="17" max="17" width="12.6640625" style="2" bestFit="1" customWidth="1"/>
    <col min="18" max="18" width="3.5546875" style="2" bestFit="1" customWidth="1"/>
    <col min="19" max="19" width="5.109375" style="2" bestFit="1" customWidth="1"/>
    <col min="20" max="20" width="4.5546875" style="2" bestFit="1" customWidth="1"/>
    <col min="21" max="21" width="3.6640625" style="2" bestFit="1" customWidth="1"/>
    <col min="22" max="22" width="3.5546875" style="2" bestFit="1" customWidth="1"/>
    <col min="23" max="23" width="5.33203125" style="2" bestFit="1" customWidth="1"/>
    <col min="24" max="24" width="9.6640625" style="2" bestFit="1" customWidth="1"/>
    <col min="25" max="25" width="20.6640625" style="2" bestFit="1" customWidth="1"/>
    <col min="26" max="16384" width="9.109375" style="1"/>
  </cols>
  <sheetData>
    <row r="1" spans="1:25" ht="13.2">
      <c r="A1" s="63" t="s">
        <v>171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5" ht="11.1" customHeight="1">
      <c r="A2" s="3" t="s">
        <v>5</v>
      </c>
      <c r="B2" s="60" t="s">
        <v>157</v>
      </c>
      <c r="C2" s="60"/>
      <c r="D2" s="60"/>
      <c r="E2" s="60"/>
      <c r="F2" s="60"/>
      <c r="G2" s="60"/>
      <c r="H2" s="60"/>
      <c r="I2" s="60" t="s">
        <v>158</v>
      </c>
      <c r="J2" s="60"/>
      <c r="K2" s="60"/>
      <c r="L2" s="60"/>
      <c r="M2" s="60"/>
      <c r="N2" s="60"/>
      <c r="O2" s="60"/>
      <c r="P2" s="60" t="s">
        <v>159</v>
      </c>
      <c r="Q2" s="60"/>
      <c r="R2" s="60"/>
      <c r="S2" s="60"/>
      <c r="T2" s="60"/>
      <c r="U2" s="60"/>
      <c r="V2" s="60"/>
      <c r="W2" s="3" t="s">
        <v>14</v>
      </c>
      <c r="X2" s="23" t="s">
        <v>17</v>
      </c>
      <c r="Y2" s="25" t="s">
        <v>161</v>
      </c>
    </row>
    <row r="3" spans="1:25" ht="11.1" customHeight="1">
      <c r="A3" s="4" t="s">
        <v>12</v>
      </c>
      <c r="B3" s="3" t="s">
        <v>13</v>
      </c>
      <c r="C3" s="3" t="s">
        <v>10</v>
      </c>
      <c r="D3" s="3" t="s">
        <v>8</v>
      </c>
      <c r="E3" s="3" t="s">
        <v>6</v>
      </c>
      <c r="F3" s="3" t="s">
        <v>7</v>
      </c>
      <c r="G3" s="3" t="s">
        <v>9</v>
      </c>
      <c r="H3" s="3" t="s">
        <v>8</v>
      </c>
      <c r="I3" s="3" t="s">
        <v>13</v>
      </c>
      <c r="J3" s="3" t="s">
        <v>10</v>
      </c>
      <c r="K3" s="3" t="s">
        <v>8</v>
      </c>
      <c r="L3" s="3" t="s">
        <v>6</v>
      </c>
      <c r="M3" s="3" t="s">
        <v>7</v>
      </c>
      <c r="N3" s="3" t="s">
        <v>9</v>
      </c>
      <c r="O3" s="3" t="s">
        <v>8</v>
      </c>
      <c r="P3" s="3" t="s">
        <v>13</v>
      </c>
      <c r="Q3" s="3" t="s">
        <v>10</v>
      </c>
      <c r="R3" s="3" t="s">
        <v>8</v>
      </c>
      <c r="S3" s="3" t="s">
        <v>6</v>
      </c>
      <c r="T3" s="3" t="s">
        <v>7</v>
      </c>
      <c r="U3" s="3" t="s">
        <v>9</v>
      </c>
      <c r="V3" s="3" t="s">
        <v>8</v>
      </c>
      <c r="W3" s="3" t="s">
        <v>8</v>
      </c>
      <c r="X3" s="24" t="s">
        <v>18</v>
      </c>
      <c r="Y3" s="26" t="s">
        <v>162</v>
      </c>
    </row>
    <row r="4" spans="1:25" ht="11.1" customHeight="1">
      <c r="A4" s="37">
        <v>1</v>
      </c>
      <c r="B4" s="5">
        <v>1</v>
      </c>
      <c r="C4" s="6" t="s">
        <v>146</v>
      </c>
      <c r="D4" s="7">
        <v>4</v>
      </c>
      <c r="E4" s="8">
        <v>36.200000000000003</v>
      </c>
      <c r="F4" s="9">
        <v>4540</v>
      </c>
      <c r="G4" s="8">
        <v>16</v>
      </c>
      <c r="H4" s="34">
        <f>SUM(D4,D5)</f>
        <v>8</v>
      </c>
      <c r="I4" s="5">
        <v>1</v>
      </c>
      <c r="J4" s="6" t="s">
        <v>108</v>
      </c>
      <c r="K4" s="7">
        <v>1</v>
      </c>
      <c r="L4" s="8">
        <v>35.1</v>
      </c>
      <c r="M4" s="9">
        <v>1180</v>
      </c>
      <c r="N4" s="8">
        <v>28</v>
      </c>
      <c r="O4" s="34">
        <f>SUM(K4,K5)</f>
        <v>1</v>
      </c>
      <c r="P4" s="5">
        <v>1</v>
      </c>
      <c r="Q4" s="6" t="s">
        <v>73</v>
      </c>
      <c r="R4" s="7">
        <v>2</v>
      </c>
      <c r="S4" s="8">
        <v>31.6</v>
      </c>
      <c r="T4" s="9">
        <v>2090</v>
      </c>
      <c r="U4" s="8">
        <v>25</v>
      </c>
      <c r="V4" s="34">
        <f>SUM(R4,R5)</f>
        <v>4</v>
      </c>
      <c r="W4" s="34">
        <f>SUM(H4,O4,V4)</f>
        <v>13</v>
      </c>
      <c r="X4" s="37">
        <f>SUM(W4)-18</f>
        <v>-5</v>
      </c>
      <c r="Y4" s="27" t="s">
        <v>165</v>
      </c>
    </row>
    <row r="5" spans="1:25" ht="11.1" customHeight="1">
      <c r="A5" s="37"/>
      <c r="B5" s="5">
        <v>2</v>
      </c>
      <c r="C5" s="6" t="s">
        <v>106</v>
      </c>
      <c r="D5" s="7">
        <v>4</v>
      </c>
      <c r="E5" s="8">
        <v>35.299999999999997</v>
      </c>
      <c r="F5" s="9">
        <v>4330</v>
      </c>
      <c r="G5" s="8">
        <v>17</v>
      </c>
      <c r="H5" s="34"/>
      <c r="I5" s="5">
        <v>2</v>
      </c>
      <c r="J5" s="6" t="s">
        <v>169</v>
      </c>
      <c r="K5" s="7"/>
      <c r="L5" s="8"/>
      <c r="M5" s="9"/>
      <c r="N5" s="8"/>
      <c r="O5" s="34"/>
      <c r="P5" s="5">
        <v>2</v>
      </c>
      <c r="Q5" s="6" t="s">
        <v>58</v>
      </c>
      <c r="R5" s="7">
        <v>2</v>
      </c>
      <c r="S5" s="8">
        <v>35.4</v>
      </c>
      <c r="T5" s="9">
        <v>2060</v>
      </c>
      <c r="U5" s="8">
        <v>26</v>
      </c>
      <c r="V5" s="34"/>
      <c r="W5" s="34"/>
      <c r="X5" s="37"/>
      <c r="Y5" s="28" t="s">
        <v>164</v>
      </c>
    </row>
    <row r="6" spans="1:25" ht="11.1" customHeight="1">
      <c r="A6" s="38">
        <v>2</v>
      </c>
      <c r="B6" s="11">
        <v>3</v>
      </c>
      <c r="C6" s="10" t="s">
        <v>32</v>
      </c>
      <c r="D6" s="12">
        <v>4</v>
      </c>
      <c r="E6" s="13">
        <v>34.5</v>
      </c>
      <c r="F6" s="14">
        <v>4270</v>
      </c>
      <c r="G6" s="13">
        <v>18</v>
      </c>
      <c r="H6" s="33">
        <f>SUM(D6,D7)</f>
        <v>6</v>
      </c>
      <c r="I6" s="11">
        <v>3</v>
      </c>
      <c r="J6" s="10" t="s">
        <v>110</v>
      </c>
      <c r="K6" s="12">
        <v>0</v>
      </c>
      <c r="L6" s="13"/>
      <c r="M6" s="14">
        <v>0</v>
      </c>
      <c r="N6" s="13">
        <v>46</v>
      </c>
      <c r="O6" s="33">
        <f>SUM(K6,K7)</f>
        <v>7</v>
      </c>
      <c r="P6" s="11">
        <v>3</v>
      </c>
      <c r="Q6" s="10" t="s">
        <v>40</v>
      </c>
      <c r="R6" s="12">
        <v>8</v>
      </c>
      <c r="S6" s="13">
        <v>38.799999999999997</v>
      </c>
      <c r="T6" s="14">
        <v>8450</v>
      </c>
      <c r="U6" s="13">
        <v>1</v>
      </c>
      <c r="V6" s="33">
        <f>SUM(R6,R7)</f>
        <v>10</v>
      </c>
      <c r="W6" s="33">
        <f>SUM(H6,O6,V6)</f>
        <v>23</v>
      </c>
      <c r="X6" s="38">
        <f t="shared" ref="X6" si="0">SUM(W6)-18</f>
        <v>5</v>
      </c>
      <c r="Y6" s="61" t="s">
        <v>160</v>
      </c>
    </row>
    <row r="7" spans="1:25" ht="11.1" customHeight="1">
      <c r="A7" s="38"/>
      <c r="B7" s="11">
        <v>4</v>
      </c>
      <c r="C7" s="10" t="s">
        <v>118</v>
      </c>
      <c r="D7" s="12">
        <v>2</v>
      </c>
      <c r="E7" s="13">
        <v>38</v>
      </c>
      <c r="F7" s="14">
        <v>2120</v>
      </c>
      <c r="G7" s="13">
        <v>28</v>
      </c>
      <c r="H7" s="33"/>
      <c r="I7" s="11">
        <v>4</v>
      </c>
      <c r="J7" s="10" t="s">
        <v>103</v>
      </c>
      <c r="K7" s="12">
        <v>7</v>
      </c>
      <c r="L7" s="13">
        <v>32.700000000000003</v>
      </c>
      <c r="M7" s="14">
        <v>6880</v>
      </c>
      <c r="N7" s="13">
        <v>3</v>
      </c>
      <c r="O7" s="33"/>
      <c r="P7" s="11">
        <v>4</v>
      </c>
      <c r="Q7" s="10" t="s">
        <v>99</v>
      </c>
      <c r="R7" s="12">
        <v>2</v>
      </c>
      <c r="S7" s="13">
        <v>34.299999999999997</v>
      </c>
      <c r="T7" s="14">
        <v>2180</v>
      </c>
      <c r="U7" s="13">
        <v>23</v>
      </c>
      <c r="V7" s="33"/>
      <c r="W7" s="33"/>
      <c r="X7" s="38"/>
      <c r="Y7" s="61"/>
    </row>
    <row r="8" spans="1:25" ht="11.1" customHeight="1">
      <c r="A8" s="37">
        <v>3</v>
      </c>
      <c r="B8" s="5">
        <v>5</v>
      </c>
      <c r="C8" s="6" t="s">
        <v>87</v>
      </c>
      <c r="D8" s="7">
        <v>0</v>
      </c>
      <c r="E8" s="8"/>
      <c r="F8" s="9">
        <v>0</v>
      </c>
      <c r="G8" s="8">
        <v>46</v>
      </c>
      <c r="H8" s="34">
        <f>SUM(D8,D9)</f>
        <v>2</v>
      </c>
      <c r="I8" s="5">
        <v>5</v>
      </c>
      <c r="J8" s="6" t="s">
        <v>69</v>
      </c>
      <c r="K8" s="7">
        <v>1</v>
      </c>
      <c r="L8" s="8">
        <v>32.299999999999997</v>
      </c>
      <c r="M8" s="9">
        <v>1090</v>
      </c>
      <c r="N8" s="8">
        <v>29</v>
      </c>
      <c r="O8" s="34">
        <f>SUM(K8,K9)</f>
        <v>1</v>
      </c>
      <c r="P8" s="5">
        <v>5</v>
      </c>
      <c r="Q8" s="6" t="s">
        <v>101</v>
      </c>
      <c r="R8" s="7">
        <v>0</v>
      </c>
      <c r="S8" s="8"/>
      <c r="T8" s="9">
        <v>0</v>
      </c>
      <c r="U8" s="8">
        <v>46</v>
      </c>
      <c r="V8" s="34">
        <f>SUM(R8,R9)</f>
        <v>2</v>
      </c>
      <c r="W8" s="34">
        <f>SUM(H8,O8,V8)</f>
        <v>5</v>
      </c>
      <c r="X8" s="37">
        <f t="shared" ref="X8" si="1">SUM(W8)-18</f>
        <v>-13</v>
      </c>
      <c r="Y8" s="62" t="s">
        <v>160</v>
      </c>
    </row>
    <row r="9" spans="1:25" ht="11.1" customHeight="1">
      <c r="A9" s="37"/>
      <c r="B9" s="5">
        <v>6</v>
      </c>
      <c r="C9" s="6" t="s">
        <v>163</v>
      </c>
      <c r="D9" s="7">
        <v>2</v>
      </c>
      <c r="E9" s="8">
        <v>34.299999999999997</v>
      </c>
      <c r="F9" s="9">
        <v>2030</v>
      </c>
      <c r="G9" s="8">
        <v>32</v>
      </c>
      <c r="H9" s="34"/>
      <c r="I9" s="5">
        <v>6</v>
      </c>
      <c r="J9" s="6" t="s">
        <v>125</v>
      </c>
      <c r="K9" s="7">
        <v>0</v>
      </c>
      <c r="L9" s="8"/>
      <c r="M9" s="9">
        <v>0</v>
      </c>
      <c r="N9" s="8">
        <v>46</v>
      </c>
      <c r="O9" s="34"/>
      <c r="P9" s="5">
        <v>6</v>
      </c>
      <c r="Q9" s="6" t="s">
        <v>71</v>
      </c>
      <c r="R9" s="7">
        <v>2</v>
      </c>
      <c r="S9" s="8">
        <v>35.200000000000003</v>
      </c>
      <c r="T9" s="9">
        <v>2150</v>
      </c>
      <c r="U9" s="8">
        <v>24</v>
      </c>
      <c r="V9" s="34"/>
      <c r="W9" s="34"/>
      <c r="X9" s="37"/>
      <c r="Y9" s="62"/>
    </row>
    <row r="10" spans="1:25" ht="11.1" customHeight="1">
      <c r="A10" s="38">
        <v>4</v>
      </c>
      <c r="B10" s="11">
        <v>7</v>
      </c>
      <c r="C10" s="10" t="s">
        <v>109</v>
      </c>
      <c r="D10" s="12">
        <v>1</v>
      </c>
      <c r="E10" s="13">
        <v>32.200000000000003</v>
      </c>
      <c r="F10" s="14">
        <v>1090</v>
      </c>
      <c r="G10" s="13">
        <v>37</v>
      </c>
      <c r="H10" s="35">
        <f>SUM(D10,D11)</f>
        <v>1</v>
      </c>
      <c r="I10" s="11">
        <v>7</v>
      </c>
      <c r="J10" s="10" t="s">
        <v>90</v>
      </c>
      <c r="K10" s="12">
        <v>5</v>
      </c>
      <c r="L10" s="13">
        <v>31.5</v>
      </c>
      <c r="M10" s="14">
        <v>5000</v>
      </c>
      <c r="N10" s="13">
        <v>8</v>
      </c>
      <c r="O10" s="35">
        <f>SUM(K10,K11)</f>
        <v>5</v>
      </c>
      <c r="P10" s="11">
        <v>7</v>
      </c>
      <c r="Q10" s="10" t="s">
        <v>97</v>
      </c>
      <c r="R10" s="12">
        <v>3</v>
      </c>
      <c r="S10" s="13">
        <v>32.9</v>
      </c>
      <c r="T10" s="14">
        <v>3240</v>
      </c>
      <c r="U10" s="13">
        <v>14</v>
      </c>
      <c r="V10" s="33">
        <f>SUM(R10,R11)</f>
        <v>4</v>
      </c>
      <c r="W10" s="33">
        <f>SUM(H10,O10,V10)</f>
        <v>10</v>
      </c>
      <c r="X10" s="38">
        <f t="shared" ref="X10" si="2">SUM(W10)-18</f>
        <v>-8</v>
      </c>
      <c r="Y10" s="61" t="s">
        <v>160</v>
      </c>
    </row>
    <row r="11" spans="1:25" ht="11.1" customHeight="1">
      <c r="A11" s="38"/>
      <c r="B11" s="11">
        <v>8</v>
      </c>
      <c r="C11" s="10" t="s">
        <v>107</v>
      </c>
      <c r="D11" s="12">
        <v>0</v>
      </c>
      <c r="E11" s="13"/>
      <c r="F11" s="14">
        <v>0</v>
      </c>
      <c r="G11" s="13">
        <v>46</v>
      </c>
      <c r="H11" s="36"/>
      <c r="I11" s="11">
        <v>8</v>
      </c>
      <c r="J11" s="10" t="s">
        <v>82</v>
      </c>
      <c r="K11" s="12">
        <v>0</v>
      </c>
      <c r="L11" s="13"/>
      <c r="M11" s="14">
        <v>0</v>
      </c>
      <c r="N11" s="13">
        <v>46</v>
      </c>
      <c r="O11" s="36"/>
      <c r="P11" s="11">
        <v>8</v>
      </c>
      <c r="Q11" s="10" t="s">
        <v>139</v>
      </c>
      <c r="R11" s="12">
        <v>1</v>
      </c>
      <c r="S11" s="13">
        <v>32</v>
      </c>
      <c r="T11" s="14">
        <v>1060</v>
      </c>
      <c r="U11" s="13">
        <v>33</v>
      </c>
      <c r="V11" s="33"/>
      <c r="W11" s="33"/>
      <c r="X11" s="38"/>
      <c r="Y11" s="61"/>
    </row>
    <row r="12" spans="1:25" ht="11.1" customHeight="1">
      <c r="A12" s="37">
        <v>5</v>
      </c>
      <c r="B12" s="5">
        <v>9</v>
      </c>
      <c r="C12" s="6" t="s">
        <v>100</v>
      </c>
      <c r="D12" s="7">
        <v>7</v>
      </c>
      <c r="E12" s="8">
        <v>31.1</v>
      </c>
      <c r="F12" s="9">
        <v>6880</v>
      </c>
      <c r="G12" s="8">
        <v>6</v>
      </c>
      <c r="H12" s="34">
        <f>SUM(D12,D13)</f>
        <v>7</v>
      </c>
      <c r="I12" s="5">
        <v>9</v>
      </c>
      <c r="J12" s="6" t="s">
        <v>39</v>
      </c>
      <c r="K12" s="7">
        <v>1</v>
      </c>
      <c r="L12" s="8">
        <v>25.5</v>
      </c>
      <c r="M12" s="9">
        <v>880</v>
      </c>
      <c r="N12" s="8">
        <v>36</v>
      </c>
      <c r="O12" s="41">
        <f>SUM(K12,K13)</f>
        <v>1</v>
      </c>
      <c r="P12" s="5">
        <v>9</v>
      </c>
      <c r="Q12" s="6" t="s">
        <v>85</v>
      </c>
      <c r="R12" s="7">
        <v>0</v>
      </c>
      <c r="S12" s="8"/>
      <c r="T12" s="9">
        <v>0</v>
      </c>
      <c r="U12" s="8">
        <v>46</v>
      </c>
      <c r="V12" s="34">
        <f>SUM(R12,R13)</f>
        <v>3</v>
      </c>
      <c r="W12" s="34">
        <f>SUM(H12,O12,V12)</f>
        <v>11</v>
      </c>
      <c r="X12" s="37">
        <f t="shared" ref="X12" si="3">SUM(W12)-18</f>
        <v>-7</v>
      </c>
      <c r="Y12" s="62" t="s">
        <v>160</v>
      </c>
    </row>
    <row r="13" spans="1:25" ht="11.1" customHeight="1">
      <c r="A13" s="37"/>
      <c r="B13" s="5">
        <v>10</v>
      </c>
      <c r="C13" s="6" t="s">
        <v>96</v>
      </c>
      <c r="D13" s="7">
        <v>0</v>
      </c>
      <c r="E13" s="8"/>
      <c r="F13" s="9">
        <v>0</v>
      </c>
      <c r="G13" s="8">
        <v>46</v>
      </c>
      <c r="H13" s="34"/>
      <c r="I13" s="5">
        <v>10</v>
      </c>
      <c r="J13" s="6" t="s">
        <v>63</v>
      </c>
      <c r="K13" s="7">
        <v>0</v>
      </c>
      <c r="L13" s="8"/>
      <c r="M13" s="9">
        <v>0</v>
      </c>
      <c r="N13" s="8">
        <v>46</v>
      </c>
      <c r="O13" s="42"/>
      <c r="P13" s="5">
        <v>10</v>
      </c>
      <c r="Q13" s="6" t="s">
        <v>46</v>
      </c>
      <c r="R13" s="7">
        <v>3</v>
      </c>
      <c r="S13" s="8">
        <v>29</v>
      </c>
      <c r="T13" s="9">
        <v>2910</v>
      </c>
      <c r="U13" s="8">
        <v>18</v>
      </c>
      <c r="V13" s="34"/>
      <c r="W13" s="34"/>
      <c r="X13" s="37"/>
      <c r="Y13" s="62"/>
    </row>
    <row r="14" spans="1:25" ht="11.1" customHeight="1">
      <c r="A14" s="38">
        <v>6</v>
      </c>
      <c r="B14" s="11">
        <v>11</v>
      </c>
      <c r="C14" s="10" t="s">
        <v>89</v>
      </c>
      <c r="D14" s="12">
        <v>3</v>
      </c>
      <c r="E14" s="13">
        <v>30.2</v>
      </c>
      <c r="F14" s="14">
        <v>2910</v>
      </c>
      <c r="G14" s="13">
        <v>25</v>
      </c>
      <c r="H14" s="33">
        <f>SUM(D14,D15)</f>
        <v>6</v>
      </c>
      <c r="I14" s="11">
        <v>11</v>
      </c>
      <c r="J14" s="10" t="s">
        <v>86</v>
      </c>
      <c r="K14" s="12">
        <v>1</v>
      </c>
      <c r="L14" s="13">
        <v>25.8</v>
      </c>
      <c r="M14" s="14">
        <v>880</v>
      </c>
      <c r="N14" s="13">
        <v>35</v>
      </c>
      <c r="O14" s="35">
        <f>SUM(K14,K15)</f>
        <v>5</v>
      </c>
      <c r="P14" s="11">
        <v>11</v>
      </c>
      <c r="Q14" s="10" t="s">
        <v>67</v>
      </c>
      <c r="R14" s="12">
        <v>3</v>
      </c>
      <c r="S14" s="13">
        <v>33.299999999999997</v>
      </c>
      <c r="T14" s="14">
        <v>3240</v>
      </c>
      <c r="U14" s="13">
        <v>13</v>
      </c>
      <c r="V14" s="33">
        <f>SUM(R14,R15)</f>
        <v>11</v>
      </c>
      <c r="W14" s="33">
        <f>SUM(H14,O14,V14)</f>
        <v>22</v>
      </c>
      <c r="X14" s="38">
        <f t="shared" ref="X14" si="4">SUM(W14)-18</f>
        <v>4</v>
      </c>
      <c r="Y14" s="61" t="s">
        <v>160</v>
      </c>
    </row>
    <row r="15" spans="1:25" ht="11.1" customHeight="1">
      <c r="A15" s="38"/>
      <c r="B15" s="11">
        <v>12</v>
      </c>
      <c r="C15" s="10" t="s">
        <v>30</v>
      </c>
      <c r="D15" s="12">
        <v>3</v>
      </c>
      <c r="E15" s="13">
        <v>30.9</v>
      </c>
      <c r="F15" s="14">
        <v>3060</v>
      </c>
      <c r="G15" s="13">
        <v>23</v>
      </c>
      <c r="H15" s="33"/>
      <c r="I15" s="11">
        <v>12</v>
      </c>
      <c r="J15" s="10" t="s">
        <v>52</v>
      </c>
      <c r="K15" s="12">
        <v>4</v>
      </c>
      <c r="L15" s="13">
        <v>33.5</v>
      </c>
      <c r="M15" s="14">
        <v>4210</v>
      </c>
      <c r="N15" s="13">
        <v>13</v>
      </c>
      <c r="O15" s="36"/>
      <c r="P15" s="11">
        <v>12</v>
      </c>
      <c r="Q15" s="10" t="s">
        <v>34</v>
      </c>
      <c r="R15" s="12">
        <v>8</v>
      </c>
      <c r="S15" s="13">
        <v>34.299999999999997</v>
      </c>
      <c r="T15" s="14">
        <v>7970</v>
      </c>
      <c r="U15" s="13">
        <v>2</v>
      </c>
      <c r="V15" s="33"/>
      <c r="W15" s="33"/>
      <c r="X15" s="38"/>
      <c r="Y15" s="61"/>
    </row>
    <row r="16" spans="1:25" ht="11.1" customHeight="1">
      <c r="A16" s="37">
        <v>7</v>
      </c>
      <c r="B16" s="5">
        <v>13</v>
      </c>
      <c r="C16" s="6" t="s">
        <v>127</v>
      </c>
      <c r="D16" s="7">
        <v>1</v>
      </c>
      <c r="E16" s="8">
        <v>36.6</v>
      </c>
      <c r="F16" s="9">
        <v>1210</v>
      </c>
      <c r="G16" s="8">
        <v>36</v>
      </c>
      <c r="H16" s="34">
        <f>SUM(D16,D17)</f>
        <v>2</v>
      </c>
      <c r="I16" s="5">
        <v>13</v>
      </c>
      <c r="J16" s="6" t="s">
        <v>76</v>
      </c>
      <c r="K16" s="7">
        <v>1</v>
      </c>
      <c r="L16" s="8">
        <v>30.6</v>
      </c>
      <c r="M16" s="9">
        <v>1030</v>
      </c>
      <c r="N16" s="8">
        <v>30</v>
      </c>
      <c r="O16" s="41">
        <f>SUM(K16,K17)</f>
        <v>1</v>
      </c>
      <c r="P16" s="5">
        <v>13</v>
      </c>
      <c r="Q16" s="6" t="s">
        <v>50</v>
      </c>
      <c r="R16" s="7">
        <v>0</v>
      </c>
      <c r="S16" s="8"/>
      <c r="T16" s="9">
        <v>0</v>
      </c>
      <c r="U16" s="8">
        <v>46</v>
      </c>
      <c r="V16" s="34">
        <f>SUM(R16,R17)</f>
        <v>0</v>
      </c>
      <c r="W16" s="34">
        <f>SUM(H16,O16,V16)</f>
        <v>3</v>
      </c>
      <c r="X16" s="37">
        <f t="shared" ref="X16" si="5">SUM(W16)-18</f>
        <v>-15</v>
      </c>
      <c r="Y16" s="62" t="s">
        <v>160</v>
      </c>
    </row>
    <row r="17" spans="1:25" ht="11.1" customHeight="1">
      <c r="A17" s="37"/>
      <c r="B17" s="5">
        <v>14</v>
      </c>
      <c r="C17" s="6" t="s">
        <v>105</v>
      </c>
      <c r="D17" s="7">
        <v>1</v>
      </c>
      <c r="E17" s="8">
        <v>30.5</v>
      </c>
      <c r="F17" s="9">
        <v>1030</v>
      </c>
      <c r="G17" s="8">
        <v>38</v>
      </c>
      <c r="H17" s="34"/>
      <c r="I17" s="5">
        <v>14</v>
      </c>
      <c r="J17" s="6" t="s">
        <v>64</v>
      </c>
      <c r="K17" s="7">
        <v>0</v>
      </c>
      <c r="L17" s="8"/>
      <c r="M17" s="9">
        <v>0</v>
      </c>
      <c r="N17" s="8">
        <v>46</v>
      </c>
      <c r="O17" s="42"/>
      <c r="P17" s="5">
        <v>14</v>
      </c>
      <c r="Q17" s="6" t="s">
        <v>92</v>
      </c>
      <c r="R17" s="7">
        <v>0</v>
      </c>
      <c r="S17" s="8"/>
      <c r="T17" s="9">
        <v>0</v>
      </c>
      <c r="U17" s="8">
        <v>46</v>
      </c>
      <c r="V17" s="34"/>
      <c r="W17" s="34"/>
      <c r="X17" s="37"/>
      <c r="Y17" s="62"/>
    </row>
    <row r="18" spans="1:25" ht="11.1" customHeight="1">
      <c r="A18" s="38">
        <v>8</v>
      </c>
      <c r="B18" s="11">
        <v>15</v>
      </c>
      <c r="C18" s="10" t="s">
        <v>23</v>
      </c>
      <c r="D18" s="12">
        <v>5</v>
      </c>
      <c r="E18" s="13">
        <v>34</v>
      </c>
      <c r="F18" s="14">
        <v>5210</v>
      </c>
      <c r="G18" s="13">
        <v>9</v>
      </c>
      <c r="H18" s="33">
        <f>SUM(D18,D19)</f>
        <v>5</v>
      </c>
      <c r="I18" s="11">
        <v>15</v>
      </c>
      <c r="J18" s="10" t="s">
        <v>70</v>
      </c>
      <c r="K18" s="12">
        <v>2</v>
      </c>
      <c r="L18" s="13">
        <v>31.3</v>
      </c>
      <c r="M18" s="14">
        <v>2120</v>
      </c>
      <c r="N18" s="13">
        <v>20</v>
      </c>
      <c r="O18" s="33">
        <f>SUM(K18,K19)</f>
        <v>2</v>
      </c>
      <c r="P18" s="11">
        <v>15</v>
      </c>
      <c r="Q18" s="10" t="s">
        <v>115</v>
      </c>
      <c r="R18" s="12">
        <v>3</v>
      </c>
      <c r="S18" s="13">
        <v>30.5</v>
      </c>
      <c r="T18" s="14">
        <v>2820</v>
      </c>
      <c r="U18" s="13">
        <v>21</v>
      </c>
      <c r="V18" s="33">
        <f>SUM(R18,R19)</f>
        <v>4</v>
      </c>
      <c r="W18" s="33">
        <f>SUM(H18,O18,V18)</f>
        <v>11</v>
      </c>
      <c r="X18" s="38">
        <f t="shared" ref="X18" si="6">SUM(W18)-18</f>
        <v>-7</v>
      </c>
      <c r="Y18" s="61" t="s">
        <v>160</v>
      </c>
    </row>
    <row r="19" spans="1:25" ht="11.1" customHeight="1">
      <c r="A19" s="38"/>
      <c r="B19" s="11">
        <v>16</v>
      </c>
      <c r="C19" s="10" t="s">
        <v>151</v>
      </c>
      <c r="D19" s="12">
        <v>0</v>
      </c>
      <c r="E19" s="13"/>
      <c r="F19" s="14">
        <v>0</v>
      </c>
      <c r="G19" s="13">
        <v>46</v>
      </c>
      <c r="H19" s="33"/>
      <c r="I19" s="11">
        <v>16</v>
      </c>
      <c r="J19" s="10" t="s">
        <v>150</v>
      </c>
      <c r="K19" s="12">
        <v>0</v>
      </c>
      <c r="L19" s="13"/>
      <c r="M19" s="14">
        <v>0</v>
      </c>
      <c r="N19" s="13">
        <v>46</v>
      </c>
      <c r="O19" s="33"/>
      <c r="P19" s="11">
        <v>16</v>
      </c>
      <c r="Q19" s="10" t="s">
        <v>116</v>
      </c>
      <c r="R19" s="12">
        <v>1</v>
      </c>
      <c r="S19" s="13">
        <v>34</v>
      </c>
      <c r="T19" s="14">
        <v>1120</v>
      </c>
      <c r="U19" s="13">
        <v>32</v>
      </c>
      <c r="V19" s="33"/>
      <c r="W19" s="33"/>
      <c r="X19" s="38"/>
      <c r="Y19" s="61"/>
    </row>
    <row r="20" spans="1:25" ht="11.1" customHeight="1">
      <c r="A20" s="37">
        <v>9</v>
      </c>
      <c r="B20" s="5">
        <v>17</v>
      </c>
      <c r="C20" s="6" t="s">
        <v>53</v>
      </c>
      <c r="D20" s="7">
        <v>2</v>
      </c>
      <c r="E20" s="8">
        <v>32.200000000000003</v>
      </c>
      <c r="F20" s="9">
        <v>2090</v>
      </c>
      <c r="G20" s="8">
        <v>30</v>
      </c>
      <c r="H20" s="34">
        <f>SUM(D20,D21)</f>
        <v>4</v>
      </c>
      <c r="I20" s="5">
        <v>17</v>
      </c>
      <c r="J20" s="6" t="s">
        <v>29</v>
      </c>
      <c r="K20" s="7">
        <v>1</v>
      </c>
      <c r="L20" s="8">
        <v>30.2</v>
      </c>
      <c r="M20" s="9">
        <v>1030</v>
      </c>
      <c r="N20" s="8">
        <v>31</v>
      </c>
      <c r="O20" s="34">
        <f>SUM(K20,K21)</f>
        <v>4</v>
      </c>
      <c r="P20" s="5">
        <v>17</v>
      </c>
      <c r="Q20" s="6" t="s">
        <v>130</v>
      </c>
      <c r="R20" s="7">
        <v>2</v>
      </c>
      <c r="S20" s="8">
        <v>29.7</v>
      </c>
      <c r="T20" s="9">
        <v>1940</v>
      </c>
      <c r="U20" s="8">
        <v>29</v>
      </c>
      <c r="V20" s="34">
        <f>SUM(R20,R21)</f>
        <v>2</v>
      </c>
      <c r="W20" s="34">
        <f>SUM(H20,O20,V20)</f>
        <v>10</v>
      </c>
      <c r="X20" s="37">
        <f t="shared" ref="X20" si="7">SUM(W20)-18</f>
        <v>-8</v>
      </c>
      <c r="Y20" s="62" t="s">
        <v>160</v>
      </c>
    </row>
    <row r="21" spans="1:25" ht="11.1" customHeight="1">
      <c r="A21" s="37"/>
      <c r="B21" s="5">
        <v>18</v>
      </c>
      <c r="C21" s="6" t="s">
        <v>124</v>
      </c>
      <c r="D21" s="7">
        <v>2</v>
      </c>
      <c r="E21" s="8">
        <v>31.7</v>
      </c>
      <c r="F21" s="9">
        <v>2060</v>
      </c>
      <c r="G21" s="8">
        <v>31</v>
      </c>
      <c r="H21" s="34"/>
      <c r="I21" s="5">
        <v>18</v>
      </c>
      <c r="J21" s="6" t="s">
        <v>35</v>
      </c>
      <c r="K21" s="7">
        <v>3</v>
      </c>
      <c r="L21" s="8">
        <v>30.2</v>
      </c>
      <c r="M21" s="9">
        <v>2910</v>
      </c>
      <c r="N21" s="8">
        <v>16</v>
      </c>
      <c r="O21" s="34"/>
      <c r="P21" s="5">
        <v>18</v>
      </c>
      <c r="Q21" s="6" t="s">
        <v>144</v>
      </c>
      <c r="R21" s="7">
        <v>0</v>
      </c>
      <c r="S21" s="8"/>
      <c r="T21" s="9">
        <v>0</v>
      </c>
      <c r="U21" s="8">
        <v>46</v>
      </c>
      <c r="V21" s="34"/>
      <c r="W21" s="34"/>
      <c r="X21" s="37"/>
      <c r="Y21" s="62"/>
    </row>
    <row r="22" spans="1:25" ht="11.1" customHeight="1">
      <c r="A22" s="38">
        <v>10</v>
      </c>
      <c r="B22" s="11">
        <v>19</v>
      </c>
      <c r="C22" s="10" t="s">
        <v>112</v>
      </c>
      <c r="D22" s="12">
        <v>4</v>
      </c>
      <c r="E22" s="13">
        <v>34.9</v>
      </c>
      <c r="F22" s="14">
        <v>4060</v>
      </c>
      <c r="G22" s="13">
        <v>19</v>
      </c>
      <c r="H22" s="33">
        <f>SUM(D22,D23)</f>
        <v>9</v>
      </c>
      <c r="I22" s="11">
        <v>19</v>
      </c>
      <c r="J22" s="10" t="s">
        <v>65</v>
      </c>
      <c r="K22" s="12">
        <v>2</v>
      </c>
      <c r="L22" s="13">
        <v>30.7</v>
      </c>
      <c r="M22" s="14">
        <v>2060</v>
      </c>
      <c r="N22" s="13">
        <v>21</v>
      </c>
      <c r="O22" s="33">
        <f>SUM(K22,K23)</f>
        <v>2</v>
      </c>
      <c r="P22" s="11">
        <v>19</v>
      </c>
      <c r="Q22" s="10" t="s">
        <v>27</v>
      </c>
      <c r="R22" s="12">
        <v>5</v>
      </c>
      <c r="S22" s="13">
        <v>33.1</v>
      </c>
      <c r="T22" s="14">
        <v>5090</v>
      </c>
      <c r="U22" s="13">
        <v>6</v>
      </c>
      <c r="V22" s="33">
        <f>SUM(R22,R23)</f>
        <v>5</v>
      </c>
      <c r="W22" s="33">
        <f>SUM(H22,O22,V22)</f>
        <v>16</v>
      </c>
      <c r="X22" s="38">
        <f t="shared" ref="X22" si="8">SUM(W22)-18</f>
        <v>-2</v>
      </c>
      <c r="Y22" s="61" t="s">
        <v>160</v>
      </c>
    </row>
    <row r="23" spans="1:25" ht="11.1" customHeight="1">
      <c r="A23" s="38"/>
      <c r="B23" s="11">
        <v>20</v>
      </c>
      <c r="C23" s="10" t="s">
        <v>84</v>
      </c>
      <c r="D23" s="12">
        <v>5</v>
      </c>
      <c r="E23" s="13">
        <v>31.4</v>
      </c>
      <c r="F23" s="14">
        <v>4880</v>
      </c>
      <c r="G23" s="13">
        <v>11</v>
      </c>
      <c r="H23" s="33"/>
      <c r="I23" s="11">
        <v>20</v>
      </c>
      <c r="J23" s="10" t="s">
        <v>104</v>
      </c>
      <c r="K23" s="12">
        <v>0</v>
      </c>
      <c r="L23" s="13"/>
      <c r="M23" s="14">
        <v>0</v>
      </c>
      <c r="N23" s="13">
        <v>46</v>
      </c>
      <c r="O23" s="33"/>
      <c r="P23" s="11">
        <v>20</v>
      </c>
      <c r="Q23" s="10" t="s">
        <v>155</v>
      </c>
      <c r="R23" s="12">
        <v>0</v>
      </c>
      <c r="S23" s="13"/>
      <c r="T23" s="14">
        <v>0</v>
      </c>
      <c r="U23" s="13">
        <v>46</v>
      </c>
      <c r="V23" s="33"/>
      <c r="W23" s="33"/>
      <c r="X23" s="38"/>
      <c r="Y23" s="61"/>
    </row>
    <row r="24" spans="1:25" ht="11.1" customHeight="1">
      <c r="A24" s="37">
        <v>11</v>
      </c>
      <c r="B24" s="5">
        <v>21</v>
      </c>
      <c r="C24" s="6" t="s">
        <v>37</v>
      </c>
      <c r="D24" s="7">
        <v>4</v>
      </c>
      <c r="E24" s="8">
        <v>30.4</v>
      </c>
      <c r="F24" s="9">
        <v>3820</v>
      </c>
      <c r="G24" s="8">
        <v>22</v>
      </c>
      <c r="H24" s="34">
        <f>SUM(D24,D25)</f>
        <v>6</v>
      </c>
      <c r="I24" s="5">
        <v>21</v>
      </c>
      <c r="J24" s="6" t="s">
        <v>143</v>
      </c>
      <c r="K24" s="7">
        <v>2</v>
      </c>
      <c r="L24" s="8">
        <v>28.4</v>
      </c>
      <c r="M24" s="9">
        <v>1940</v>
      </c>
      <c r="N24" s="8">
        <v>24</v>
      </c>
      <c r="O24" s="34">
        <f>SUM(K24,K25)</f>
        <v>9</v>
      </c>
      <c r="P24" s="5">
        <v>21</v>
      </c>
      <c r="Q24" s="6" t="s">
        <v>98</v>
      </c>
      <c r="R24" s="7">
        <v>0</v>
      </c>
      <c r="S24" s="8"/>
      <c r="T24" s="9">
        <v>0</v>
      </c>
      <c r="U24" s="8">
        <v>46</v>
      </c>
      <c r="V24" s="34">
        <f>SUM(R24,R25)</f>
        <v>5</v>
      </c>
      <c r="W24" s="34">
        <f>SUM(H24,O24,V24)</f>
        <v>20</v>
      </c>
      <c r="X24" s="37">
        <f t="shared" ref="X24" si="9">SUM(W24)-18</f>
        <v>2</v>
      </c>
      <c r="Y24" s="62" t="s">
        <v>160</v>
      </c>
    </row>
    <row r="25" spans="1:25" ht="11.1" customHeight="1">
      <c r="A25" s="37"/>
      <c r="B25" s="5">
        <v>22</v>
      </c>
      <c r="C25" s="6" t="s">
        <v>142</v>
      </c>
      <c r="D25" s="7">
        <v>2</v>
      </c>
      <c r="E25" s="8">
        <v>27.6</v>
      </c>
      <c r="F25" s="9">
        <v>1850</v>
      </c>
      <c r="G25" s="8">
        <v>35</v>
      </c>
      <c r="H25" s="34"/>
      <c r="I25" s="5">
        <v>22</v>
      </c>
      <c r="J25" s="6" t="s">
        <v>26</v>
      </c>
      <c r="K25" s="7">
        <v>7</v>
      </c>
      <c r="L25" s="8">
        <v>31.2</v>
      </c>
      <c r="M25" s="9">
        <v>6610</v>
      </c>
      <c r="N25" s="8">
        <v>4</v>
      </c>
      <c r="O25" s="34"/>
      <c r="P25" s="5">
        <v>22</v>
      </c>
      <c r="Q25" s="6" t="s">
        <v>62</v>
      </c>
      <c r="R25" s="7">
        <v>5</v>
      </c>
      <c r="S25" s="8">
        <v>27.7</v>
      </c>
      <c r="T25" s="9">
        <v>4460</v>
      </c>
      <c r="U25" s="8">
        <v>9</v>
      </c>
      <c r="V25" s="34"/>
      <c r="W25" s="34"/>
      <c r="X25" s="37"/>
      <c r="Y25" s="62"/>
    </row>
    <row r="26" spans="1:25" ht="11.1" customHeight="1">
      <c r="A26" s="38">
        <v>12</v>
      </c>
      <c r="B26" s="11">
        <v>23</v>
      </c>
      <c r="C26" s="10" t="s">
        <v>74</v>
      </c>
      <c r="D26" s="12">
        <v>4</v>
      </c>
      <c r="E26" s="13">
        <v>31.3</v>
      </c>
      <c r="F26" s="14">
        <v>3850</v>
      </c>
      <c r="G26" s="13">
        <v>21</v>
      </c>
      <c r="H26" s="33">
        <f>SUM(D26,D27)</f>
        <v>8</v>
      </c>
      <c r="I26" s="11">
        <v>23</v>
      </c>
      <c r="J26" s="10" t="s">
        <v>121</v>
      </c>
      <c r="K26" s="12">
        <v>1</v>
      </c>
      <c r="L26" s="13">
        <v>29.5</v>
      </c>
      <c r="M26" s="14">
        <v>1000</v>
      </c>
      <c r="N26" s="13">
        <v>32.5</v>
      </c>
      <c r="O26" s="33">
        <f>SUM(K26,K27)</f>
        <v>3</v>
      </c>
      <c r="P26" s="11">
        <v>23</v>
      </c>
      <c r="Q26" s="10" t="s">
        <v>45</v>
      </c>
      <c r="R26" s="12">
        <v>5</v>
      </c>
      <c r="S26" s="13">
        <v>34.799999999999997</v>
      </c>
      <c r="T26" s="14">
        <v>5060</v>
      </c>
      <c r="U26" s="13">
        <v>7</v>
      </c>
      <c r="V26" s="33">
        <f>SUM(R26,R27)</f>
        <v>7</v>
      </c>
      <c r="W26" s="33">
        <f>SUM(H26,O26,V26)</f>
        <v>18</v>
      </c>
      <c r="X26" s="38">
        <f t="shared" ref="X26" si="10">SUM(W26)-18</f>
        <v>0</v>
      </c>
      <c r="Y26" s="61" t="s">
        <v>160</v>
      </c>
    </row>
    <row r="27" spans="1:25" ht="11.1" customHeight="1">
      <c r="A27" s="38"/>
      <c r="B27" s="11">
        <v>24</v>
      </c>
      <c r="C27" s="10" t="s">
        <v>149</v>
      </c>
      <c r="D27" s="12">
        <v>4</v>
      </c>
      <c r="E27" s="13">
        <v>34.5</v>
      </c>
      <c r="F27" s="14">
        <v>4030</v>
      </c>
      <c r="G27" s="13">
        <v>20</v>
      </c>
      <c r="H27" s="33"/>
      <c r="I27" s="11">
        <v>24</v>
      </c>
      <c r="J27" s="10" t="s">
        <v>136</v>
      </c>
      <c r="K27" s="12">
        <v>2</v>
      </c>
      <c r="L27" s="13">
        <v>26</v>
      </c>
      <c r="M27" s="14">
        <v>1760</v>
      </c>
      <c r="N27" s="13">
        <v>26</v>
      </c>
      <c r="O27" s="33"/>
      <c r="P27" s="11">
        <v>24</v>
      </c>
      <c r="Q27" s="10" t="s">
        <v>43</v>
      </c>
      <c r="R27" s="12">
        <v>2</v>
      </c>
      <c r="S27" s="13">
        <v>29.1</v>
      </c>
      <c r="T27" s="14">
        <v>1910</v>
      </c>
      <c r="U27" s="13">
        <v>30</v>
      </c>
      <c r="V27" s="33"/>
      <c r="W27" s="33"/>
      <c r="X27" s="38"/>
      <c r="Y27" s="61"/>
    </row>
    <row r="28" spans="1:25" ht="11.1" customHeight="1">
      <c r="A28" s="37">
        <v>13</v>
      </c>
      <c r="B28" s="5">
        <v>25</v>
      </c>
      <c r="C28" s="6" t="s">
        <v>95</v>
      </c>
      <c r="D28" s="7">
        <v>0</v>
      </c>
      <c r="E28" s="8"/>
      <c r="F28" s="9">
        <v>0</v>
      </c>
      <c r="G28" s="8">
        <v>46</v>
      </c>
      <c r="H28" s="34">
        <f>SUM(D28,D29)</f>
        <v>5</v>
      </c>
      <c r="I28" s="5">
        <v>25</v>
      </c>
      <c r="J28" s="6" t="s">
        <v>148</v>
      </c>
      <c r="K28" s="7">
        <v>7</v>
      </c>
      <c r="L28" s="8">
        <v>30</v>
      </c>
      <c r="M28" s="9">
        <v>6280</v>
      </c>
      <c r="N28" s="8">
        <v>5</v>
      </c>
      <c r="O28" s="34">
        <f>SUM(K28,K29)</f>
        <v>9</v>
      </c>
      <c r="P28" s="5">
        <v>25</v>
      </c>
      <c r="Q28" s="6" t="s">
        <v>137</v>
      </c>
      <c r="R28" s="7">
        <v>3</v>
      </c>
      <c r="S28" s="8">
        <v>31.9</v>
      </c>
      <c r="T28" s="9">
        <v>2820</v>
      </c>
      <c r="U28" s="8">
        <v>20</v>
      </c>
      <c r="V28" s="34">
        <f>SUM(R28,R29)</f>
        <v>6</v>
      </c>
      <c r="W28" s="34">
        <f>SUM(H28,O28,V28)</f>
        <v>20</v>
      </c>
      <c r="X28" s="37">
        <f t="shared" ref="X28" si="11">SUM(W28)-18</f>
        <v>2</v>
      </c>
      <c r="Y28" s="62" t="s">
        <v>160</v>
      </c>
    </row>
    <row r="29" spans="1:25" ht="11.1" customHeight="1">
      <c r="A29" s="37"/>
      <c r="B29" s="5">
        <v>26</v>
      </c>
      <c r="C29" s="6" t="s">
        <v>68</v>
      </c>
      <c r="D29" s="7">
        <v>5</v>
      </c>
      <c r="E29" s="8">
        <v>31.7</v>
      </c>
      <c r="F29" s="9">
        <v>4670</v>
      </c>
      <c r="G29" s="8">
        <v>15</v>
      </c>
      <c r="H29" s="34"/>
      <c r="I29" s="5">
        <v>26</v>
      </c>
      <c r="J29" s="6" t="s">
        <v>141</v>
      </c>
      <c r="K29" s="7">
        <v>2</v>
      </c>
      <c r="L29" s="8">
        <v>31.7</v>
      </c>
      <c r="M29" s="9">
        <v>1970</v>
      </c>
      <c r="N29" s="8">
        <v>23</v>
      </c>
      <c r="O29" s="34"/>
      <c r="P29" s="5">
        <v>26</v>
      </c>
      <c r="Q29" s="6" t="s">
        <v>21</v>
      </c>
      <c r="R29" s="7">
        <v>3</v>
      </c>
      <c r="S29" s="8">
        <v>28</v>
      </c>
      <c r="T29" s="9">
        <v>2820</v>
      </c>
      <c r="U29" s="8">
        <v>22</v>
      </c>
      <c r="V29" s="34"/>
      <c r="W29" s="34"/>
      <c r="X29" s="37"/>
      <c r="Y29" s="62"/>
    </row>
    <row r="30" spans="1:25" ht="11.1" customHeight="1">
      <c r="A30" s="38">
        <v>14</v>
      </c>
      <c r="B30" s="11">
        <v>27</v>
      </c>
      <c r="C30" s="10" t="s">
        <v>83</v>
      </c>
      <c r="D30" s="12">
        <v>5</v>
      </c>
      <c r="E30" s="13">
        <v>30.3</v>
      </c>
      <c r="F30" s="14">
        <v>4730</v>
      </c>
      <c r="G30" s="13">
        <v>13</v>
      </c>
      <c r="H30" s="33">
        <f>SUM(D30,D31)</f>
        <v>15</v>
      </c>
      <c r="I30" s="11">
        <v>27</v>
      </c>
      <c r="J30" s="10" t="s">
        <v>25</v>
      </c>
      <c r="K30" s="12">
        <v>5</v>
      </c>
      <c r="L30" s="13">
        <v>31.1</v>
      </c>
      <c r="M30" s="14">
        <v>4640</v>
      </c>
      <c r="N30" s="13">
        <v>11</v>
      </c>
      <c r="O30" s="33">
        <f>SUM(K30,K31)</f>
        <v>10</v>
      </c>
      <c r="P30" s="11">
        <v>27</v>
      </c>
      <c r="Q30" s="10" t="s">
        <v>38</v>
      </c>
      <c r="R30" s="12">
        <v>1</v>
      </c>
      <c r="S30" s="13">
        <v>25</v>
      </c>
      <c r="T30" s="14">
        <v>850</v>
      </c>
      <c r="U30" s="13">
        <v>37</v>
      </c>
      <c r="V30" s="33">
        <f>SUM(R30,R31)</f>
        <v>4</v>
      </c>
      <c r="W30" s="44">
        <f>SUM(H30,O30,V30)</f>
        <v>29</v>
      </c>
      <c r="X30" s="38">
        <f t="shared" ref="X30" si="12">SUM(W30)-18</f>
        <v>11</v>
      </c>
      <c r="Y30" s="61" t="s">
        <v>160</v>
      </c>
    </row>
    <row r="31" spans="1:25" ht="11.1" customHeight="1">
      <c r="A31" s="38"/>
      <c r="B31" s="11">
        <v>28</v>
      </c>
      <c r="C31" s="10" t="s">
        <v>61</v>
      </c>
      <c r="D31" s="12">
        <v>10</v>
      </c>
      <c r="E31" s="13">
        <v>29.3</v>
      </c>
      <c r="F31" s="14">
        <v>9340</v>
      </c>
      <c r="G31" s="13">
        <v>1</v>
      </c>
      <c r="H31" s="33"/>
      <c r="I31" s="11">
        <v>28</v>
      </c>
      <c r="J31" s="10" t="s">
        <v>113</v>
      </c>
      <c r="K31" s="12">
        <v>5</v>
      </c>
      <c r="L31" s="13">
        <v>31</v>
      </c>
      <c r="M31" s="14">
        <v>5000</v>
      </c>
      <c r="N31" s="13">
        <v>9</v>
      </c>
      <c r="O31" s="33"/>
      <c r="P31" s="11">
        <v>28</v>
      </c>
      <c r="Q31" s="10" t="s">
        <v>22</v>
      </c>
      <c r="R31" s="12">
        <v>3</v>
      </c>
      <c r="S31" s="13">
        <v>33.1</v>
      </c>
      <c r="T31" s="14">
        <v>3090</v>
      </c>
      <c r="U31" s="13">
        <v>15</v>
      </c>
      <c r="V31" s="33"/>
      <c r="W31" s="44"/>
      <c r="X31" s="38"/>
      <c r="Y31" s="61"/>
    </row>
    <row r="32" spans="1:25" ht="11.1" customHeight="1">
      <c r="A32" s="37">
        <v>15</v>
      </c>
      <c r="B32" s="5">
        <v>29</v>
      </c>
      <c r="C32" s="6" t="s">
        <v>123</v>
      </c>
      <c r="D32" s="7">
        <v>1</v>
      </c>
      <c r="E32" s="8">
        <v>26</v>
      </c>
      <c r="F32" s="9">
        <v>880</v>
      </c>
      <c r="G32" s="8">
        <v>40</v>
      </c>
      <c r="H32" s="34">
        <f>SUM(D32,D33)</f>
        <v>6</v>
      </c>
      <c r="I32" s="5">
        <v>29</v>
      </c>
      <c r="J32" s="6" t="s">
        <v>131</v>
      </c>
      <c r="K32" s="7">
        <v>0</v>
      </c>
      <c r="L32" s="8"/>
      <c r="M32" s="9">
        <v>0</v>
      </c>
      <c r="N32" s="8">
        <v>46</v>
      </c>
      <c r="O32" s="34">
        <f>SUM(K32,K33)</f>
        <v>4</v>
      </c>
      <c r="P32" s="5">
        <v>29</v>
      </c>
      <c r="Q32" s="6" t="s">
        <v>156</v>
      </c>
      <c r="R32" s="7">
        <v>2</v>
      </c>
      <c r="S32" s="8">
        <v>32.1</v>
      </c>
      <c r="T32" s="9">
        <v>2000</v>
      </c>
      <c r="U32" s="8">
        <v>28</v>
      </c>
      <c r="V32" s="34">
        <f>SUM(R32,R33)</f>
        <v>2</v>
      </c>
      <c r="W32" s="34">
        <f>SUM(H32,O32,V32)</f>
        <v>12</v>
      </c>
      <c r="X32" s="37">
        <f t="shared" ref="X32" si="13">SUM(W32)-18</f>
        <v>-6</v>
      </c>
      <c r="Y32" s="62" t="s">
        <v>160</v>
      </c>
    </row>
    <row r="33" spans="1:25" ht="11.1" customHeight="1">
      <c r="A33" s="37"/>
      <c r="B33" s="5">
        <v>30</v>
      </c>
      <c r="C33" s="6" t="s">
        <v>44</v>
      </c>
      <c r="D33" s="7">
        <v>5</v>
      </c>
      <c r="E33" s="8">
        <v>33.6</v>
      </c>
      <c r="F33" s="9">
        <v>4850</v>
      </c>
      <c r="G33" s="8">
        <v>12</v>
      </c>
      <c r="H33" s="34"/>
      <c r="I33" s="5">
        <v>30</v>
      </c>
      <c r="J33" s="6" t="s">
        <v>117</v>
      </c>
      <c r="K33" s="7">
        <v>4</v>
      </c>
      <c r="L33" s="8">
        <v>32.700000000000003</v>
      </c>
      <c r="M33" s="9">
        <v>4060</v>
      </c>
      <c r="N33" s="8">
        <v>14</v>
      </c>
      <c r="O33" s="34"/>
      <c r="P33" s="5">
        <v>30</v>
      </c>
      <c r="Q33" s="6" t="s">
        <v>135</v>
      </c>
      <c r="R33" s="7">
        <v>0</v>
      </c>
      <c r="S33" s="8"/>
      <c r="T33" s="9">
        <v>0</v>
      </c>
      <c r="U33" s="8">
        <v>46</v>
      </c>
      <c r="V33" s="34"/>
      <c r="W33" s="34"/>
      <c r="X33" s="37"/>
      <c r="Y33" s="62"/>
    </row>
    <row r="34" spans="1:25" ht="11.1" customHeight="1">
      <c r="A34" s="38">
        <v>16</v>
      </c>
      <c r="B34" s="11">
        <v>31</v>
      </c>
      <c r="C34" s="10" t="s">
        <v>91</v>
      </c>
      <c r="D34" s="12">
        <v>7</v>
      </c>
      <c r="E34" s="13">
        <v>31.2</v>
      </c>
      <c r="F34" s="14">
        <v>6760</v>
      </c>
      <c r="G34" s="13">
        <v>7</v>
      </c>
      <c r="H34" s="33">
        <f>SUM(D34,D35)</f>
        <v>16</v>
      </c>
      <c r="I34" s="11">
        <v>31</v>
      </c>
      <c r="J34" s="10" t="s">
        <v>51</v>
      </c>
      <c r="K34" s="12">
        <v>6</v>
      </c>
      <c r="L34" s="13">
        <v>30.5</v>
      </c>
      <c r="M34" s="14">
        <v>5670</v>
      </c>
      <c r="N34" s="13">
        <v>6</v>
      </c>
      <c r="O34" s="33">
        <f>SUM(K34,K35)</f>
        <v>7</v>
      </c>
      <c r="P34" s="11">
        <v>31</v>
      </c>
      <c r="Q34" s="10" t="s">
        <v>33</v>
      </c>
      <c r="R34" s="12">
        <v>6</v>
      </c>
      <c r="S34" s="13">
        <v>30.8</v>
      </c>
      <c r="T34" s="14">
        <v>5760</v>
      </c>
      <c r="U34" s="13">
        <v>3</v>
      </c>
      <c r="V34" s="33">
        <f>SUM(R34,R35)</f>
        <v>8</v>
      </c>
      <c r="W34" s="33">
        <f>SUM(H34,O34,V34)</f>
        <v>31</v>
      </c>
      <c r="X34" s="38">
        <f t="shared" ref="X34" si="14">SUM(W34)-18</f>
        <v>13</v>
      </c>
      <c r="Y34" s="61" t="s">
        <v>160</v>
      </c>
    </row>
    <row r="35" spans="1:25" ht="11.1" customHeight="1">
      <c r="A35" s="38"/>
      <c r="B35" s="11">
        <v>32</v>
      </c>
      <c r="C35" s="10" t="s">
        <v>20</v>
      </c>
      <c r="D35" s="12">
        <v>9</v>
      </c>
      <c r="E35" s="13">
        <v>34</v>
      </c>
      <c r="F35" s="14">
        <v>9210</v>
      </c>
      <c r="G35" s="13">
        <v>2</v>
      </c>
      <c r="H35" s="33"/>
      <c r="I35" s="11">
        <v>32</v>
      </c>
      <c r="J35" s="10" t="s">
        <v>41</v>
      </c>
      <c r="K35" s="12">
        <v>1</v>
      </c>
      <c r="L35" s="13">
        <v>29.5</v>
      </c>
      <c r="M35" s="14">
        <v>1000</v>
      </c>
      <c r="N35" s="13">
        <v>32.5</v>
      </c>
      <c r="O35" s="33"/>
      <c r="P35" s="11">
        <v>32</v>
      </c>
      <c r="Q35" s="10" t="s">
        <v>126</v>
      </c>
      <c r="R35" s="12">
        <v>2</v>
      </c>
      <c r="S35" s="13">
        <v>29.2</v>
      </c>
      <c r="T35" s="14">
        <v>1880</v>
      </c>
      <c r="U35" s="13">
        <v>31</v>
      </c>
      <c r="V35" s="33"/>
      <c r="W35" s="33"/>
      <c r="X35" s="38"/>
      <c r="Y35" s="61"/>
    </row>
    <row r="36" spans="1:25" ht="11.1" customHeight="1">
      <c r="A36" s="37">
        <v>17</v>
      </c>
      <c r="B36" s="5">
        <v>33</v>
      </c>
      <c r="C36" s="6" t="s">
        <v>140</v>
      </c>
      <c r="D36" s="7">
        <v>2</v>
      </c>
      <c r="E36" s="8">
        <v>35</v>
      </c>
      <c r="F36" s="9">
        <v>2120</v>
      </c>
      <c r="G36" s="8">
        <v>29</v>
      </c>
      <c r="H36" s="34">
        <f>SUM(D36,D37)</f>
        <v>5</v>
      </c>
      <c r="I36" s="5">
        <v>33</v>
      </c>
      <c r="J36" s="6" t="s">
        <v>72</v>
      </c>
      <c r="K36" s="7">
        <v>2</v>
      </c>
      <c r="L36" s="8">
        <v>32.299999999999997</v>
      </c>
      <c r="M36" s="9">
        <v>2030</v>
      </c>
      <c r="N36" s="8">
        <v>22</v>
      </c>
      <c r="O36" s="34">
        <f>SUM(K36,K37)</f>
        <v>7</v>
      </c>
      <c r="P36" s="5">
        <v>33</v>
      </c>
      <c r="Q36" s="6" t="s">
        <v>114</v>
      </c>
      <c r="R36" s="7">
        <v>6</v>
      </c>
      <c r="S36" s="8">
        <v>31.2</v>
      </c>
      <c r="T36" s="9">
        <v>5730</v>
      </c>
      <c r="U36" s="8">
        <v>4</v>
      </c>
      <c r="V36" s="34">
        <f>SUM(R36,R37)</f>
        <v>11</v>
      </c>
      <c r="W36" s="34">
        <f>SUM(H36,O36,V36)</f>
        <v>23</v>
      </c>
      <c r="X36" s="37">
        <f t="shared" ref="X36" si="15">SUM(W36)-18</f>
        <v>5</v>
      </c>
      <c r="Y36" s="62" t="s">
        <v>160</v>
      </c>
    </row>
    <row r="37" spans="1:25" ht="11.1" customHeight="1">
      <c r="A37" s="37"/>
      <c r="B37" s="5">
        <v>34</v>
      </c>
      <c r="C37" s="6" t="s">
        <v>31</v>
      </c>
      <c r="D37" s="7">
        <v>3</v>
      </c>
      <c r="E37" s="8">
        <v>28.2</v>
      </c>
      <c r="F37" s="9">
        <v>2820</v>
      </c>
      <c r="G37" s="8">
        <v>27</v>
      </c>
      <c r="H37" s="34"/>
      <c r="I37" s="5">
        <v>34</v>
      </c>
      <c r="J37" s="6" t="s">
        <v>94</v>
      </c>
      <c r="K37" s="7">
        <v>5</v>
      </c>
      <c r="L37" s="8">
        <v>28.7</v>
      </c>
      <c r="M37" s="9">
        <v>4730</v>
      </c>
      <c r="N37" s="8">
        <v>10</v>
      </c>
      <c r="O37" s="34"/>
      <c r="P37" s="5">
        <v>34</v>
      </c>
      <c r="Q37" s="6" t="s">
        <v>120</v>
      </c>
      <c r="R37" s="7">
        <v>5</v>
      </c>
      <c r="S37" s="8">
        <v>30.2</v>
      </c>
      <c r="T37" s="9">
        <v>4610</v>
      </c>
      <c r="U37" s="8">
        <v>8</v>
      </c>
      <c r="V37" s="34"/>
      <c r="W37" s="34"/>
      <c r="X37" s="37"/>
      <c r="Y37" s="62"/>
    </row>
    <row r="38" spans="1:25" ht="11.1" customHeight="1">
      <c r="A38" s="38">
        <v>18</v>
      </c>
      <c r="B38" s="11">
        <v>35</v>
      </c>
      <c r="C38" s="10" t="s">
        <v>128</v>
      </c>
      <c r="D38" s="12">
        <v>6</v>
      </c>
      <c r="E38" s="13">
        <v>33.799999999999997</v>
      </c>
      <c r="F38" s="14">
        <v>5940</v>
      </c>
      <c r="G38" s="13">
        <v>8</v>
      </c>
      <c r="H38" s="33">
        <f>SUM(D38,D39)</f>
        <v>9</v>
      </c>
      <c r="I38" s="11">
        <v>35</v>
      </c>
      <c r="J38" s="10" t="s">
        <v>75</v>
      </c>
      <c r="K38" s="12">
        <v>6</v>
      </c>
      <c r="L38" s="13">
        <v>29.2</v>
      </c>
      <c r="M38" s="14">
        <v>5640</v>
      </c>
      <c r="N38" s="13">
        <v>7</v>
      </c>
      <c r="O38" s="33">
        <f>SUM(K38,K39)</f>
        <v>11</v>
      </c>
      <c r="P38" s="11">
        <v>35</v>
      </c>
      <c r="Q38" s="10" t="s">
        <v>47</v>
      </c>
      <c r="R38" s="12">
        <v>3</v>
      </c>
      <c r="S38" s="13">
        <v>34.1</v>
      </c>
      <c r="T38" s="14">
        <v>3030</v>
      </c>
      <c r="U38" s="13">
        <v>16</v>
      </c>
      <c r="V38" s="33">
        <f>SUM(R38,R39)</f>
        <v>5</v>
      </c>
      <c r="W38" s="33">
        <f>SUM(H38,O38,V38)</f>
        <v>25</v>
      </c>
      <c r="X38" s="38">
        <f t="shared" ref="X38" si="16">SUM(W38)-18</f>
        <v>7</v>
      </c>
      <c r="Y38" s="61" t="s">
        <v>160</v>
      </c>
    </row>
    <row r="39" spans="1:25" ht="11.1" customHeight="1">
      <c r="A39" s="38"/>
      <c r="B39" s="11">
        <v>36</v>
      </c>
      <c r="C39" s="10" t="s">
        <v>119</v>
      </c>
      <c r="D39" s="12">
        <v>3</v>
      </c>
      <c r="E39" s="13">
        <v>29</v>
      </c>
      <c r="F39" s="14">
        <v>2850</v>
      </c>
      <c r="G39" s="13">
        <v>26</v>
      </c>
      <c r="H39" s="33"/>
      <c r="I39" s="11">
        <v>36</v>
      </c>
      <c r="J39" s="10" t="s">
        <v>102</v>
      </c>
      <c r="K39" s="12">
        <v>5</v>
      </c>
      <c r="L39" s="13">
        <v>27.6</v>
      </c>
      <c r="M39" s="14">
        <v>4490</v>
      </c>
      <c r="N39" s="13">
        <v>12</v>
      </c>
      <c r="O39" s="33"/>
      <c r="P39" s="11">
        <v>36</v>
      </c>
      <c r="Q39" s="10" t="s">
        <v>48</v>
      </c>
      <c r="R39" s="12">
        <v>2</v>
      </c>
      <c r="S39" s="13">
        <v>33.5</v>
      </c>
      <c r="T39" s="14">
        <v>2030</v>
      </c>
      <c r="U39" s="13">
        <v>27</v>
      </c>
      <c r="V39" s="33"/>
      <c r="W39" s="33"/>
      <c r="X39" s="38"/>
      <c r="Y39" s="61"/>
    </row>
    <row r="40" spans="1:25" ht="11.1" customHeight="1">
      <c r="A40" s="37">
        <v>19</v>
      </c>
      <c r="B40" s="5">
        <v>37</v>
      </c>
      <c r="C40" s="6" t="s">
        <v>133</v>
      </c>
      <c r="D40" s="7">
        <v>8</v>
      </c>
      <c r="E40" s="8">
        <v>31.8</v>
      </c>
      <c r="F40" s="9">
        <v>7760</v>
      </c>
      <c r="G40" s="8">
        <v>3</v>
      </c>
      <c r="H40" s="47">
        <f>SUM(D40,D41)</f>
        <v>13</v>
      </c>
      <c r="I40" s="5">
        <v>37</v>
      </c>
      <c r="J40" s="6" t="s">
        <v>42</v>
      </c>
      <c r="K40" s="7">
        <v>2</v>
      </c>
      <c r="L40" s="8">
        <v>30</v>
      </c>
      <c r="M40" s="9">
        <v>1880</v>
      </c>
      <c r="N40" s="8">
        <v>25</v>
      </c>
      <c r="O40" s="47">
        <f>SUM(K40,K41)</f>
        <v>11</v>
      </c>
      <c r="P40" s="5">
        <v>37</v>
      </c>
      <c r="Q40" s="6" t="s">
        <v>168</v>
      </c>
      <c r="R40" s="7">
        <v>4</v>
      </c>
      <c r="S40" s="8">
        <v>27.5</v>
      </c>
      <c r="T40" s="9">
        <v>3640</v>
      </c>
      <c r="U40" s="8">
        <v>12</v>
      </c>
      <c r="V40" s="47">
        <f>SUM(R40,R41)</f>
        <v>5</v>
      </c>
      <c r="W40" s="34">
        <f>SUM(H40,O40,V40)</f>
        <v>29</v>
      </c>
      <c r="X40" s="37">
        <f t="shared" ref="X40" si="17">SUM(W40)-18</f>
        <v>11</v>
      </c>
      <c r="Y40" s="62" t="s">
        <v>160</v>
      </c>
    </row>
    <row r="41" spans="1:25" ht="11.1" customHeight="1">
      <c r="A41" s="37"/>
      <c r="B41" s="5">
        <v>38</v>
      </c>
      <c r="C41" s="6" t="s">
        <v>56</v>
      </c>
      <c r="D41" s="7">
        <v>5</v>
      </c>
      <c r="E41" s="8">
        <v>33.5</v>
      </c>
      <c r="F41" s="9">
        <v>4820</v>
      </c>
      <c r="G41" s="8">
        <v>13</v>
      </c>
      <c r="H41" s="48"/>
      <c r="I41" s="5">
        <v>38</v>
      </c>
      <c r="J41" s="6" t="s">
        <v>93</v>
      </c>
      <c r="K41" s="7">
        <v>9</v>
      </c>
      <c r="L41" s="8">
        <v>31.9</v>
      </c>
      <c r="M41" s="9">
        <v>8760</v>
      </c>
      <c r="N41" s="8">
        <v>2</v>
      </c>
      <c r="O41" s="48"/>
      <c r="P41" s="5">
        <v>38</v>
      </c>
      <c r="Q41" s="6" t="s">
        <v>153</v>
      </c>
      <c r="R41" s="7">
        <v>1</v>
      </c>
      <c r="S41" s="8">
        <v>25.2</v>
      </c>
      <c r="T41" s="9">
        <v>880</v>
      </c>
      <c r="U41" s="8">
        <v>36</v>
      </c>
      <c r="V41" s="48"/>
      <c r="W41" s="34"/>
      <c r="X41" s="37"/>
      <c r="Y41" s="62"/>
    </row>
    <row r="42" spans="1:25" ht="11.1" customHeight="1">
      <c r="A42" s="38">
        <v>20</v>
      </c>
      <c r="B42" s="11">
        <v>39</v>
      </c>
      <c r="C42" s="10" t="s">
        <v>24</v>
      </c>
      <c r="D42" s="12">
        <v>8</v>
      </c>
      <c r="E42" s="13">
        <v>31.3</v>
      </c>
      <c r="F42" s="14">
        <v>7670</v>
      </c>
      <c r="G42" s="13">
        <v>4</v>
      </c>
      <c r="H42" s="44">
        <f>SUM(D42,D43)</f>
        <v>11</v>
      </c>
      <c r="I42" s="11">
        <v>39</v>
      </c>
      <c r="J42" s="10" t="s">
        <v>122</v>
      </c>
      <c r="K42" s="12">
        <v>3</v>
      </c>
      <c r="L42" s="13">
        <v>27.1</v>
      </c>
      <c r="M42" s="14">
        <v>2700</v>
      </c>
      <c r="N42" s="13">
        <v>18</v>
      </c>
      <c r="O42" s="44">
        <f>SUM(K42,K43)</f>
        <v>12</v>
      </c>
      <c r="P42" s="11">
        <v>39</v>
      </c>
      <c r="Q42" s="10" t="s">
        <v>145</v>
      </c>
      <c r="R42" s="12">
        <v>3</v>
      </c>
      <c r="S42" s="13">
        <v>32.5</v>
      </c>
      <c r="T42" s="14">
        <v>2940</v>
      </c>
      <c r="U42" s="13">
        <v>17</v>
      </c>
      <c r="V42" s="44">
        <f>SUM(R42,R43)</f>
        <v>7</v>
      </c>
      <c r="W42" s="33">
        <f>SUM(H42,O42,V42)</f>
        <v>30</v>
      </c>
      <c r="X42" s="38">
        <f t="shared" ref="X42" si="18">SUM(W42)-18</f>
        <v>12</v>
      </c>
      <c r="Y42" s="61" t="s">
        <v>160</v>
      </c>
    </row>
    <row r="43" spans="1:25" ht="11.1" customHeight="1">
      <c r="A43" s="38"/>
      <c r="B43" s="11">
        <v>40</v>
      </c>
      <c r="C43" s="10" t="s">
        <v>54</v>
      </c>
      <c r="D43" s="12">
        <v>3</v>
      </c>
      <c r="E43" s="13">
        <v>32</v>
      </c>
      <c r="F43" s="14">
        <v>2940</v>
      </c>
      <c r="G43" s="13">
        <v>24</v>
      </c>
      <c r="H43" s="44"/>
      <c r="I43" s="11">
        <v>40</v>
      </c>
      <c r="J43" s="10" t="s">
        <v>49</v>
      </c>
      <c r="K43" s="12">
        <v>9</v>
      </c>
      <c r="L43" s="13">
        <v>36.200000000000003</v>
      </c>
      <c r="M43" s="14">
        <v>8790</v>
      </c>
      <c r="N43" s="13">
        <v>1</v>
      </c>
      <c r="O43" s="44"/>
      <c r="P43" s="11">
        <v>40</v>
      </c>
      <c r="Q43" s="10" t="s">
        <v>79</v>
      </c>
      <c r="R43" s="12">
        <v>4</v>
      </c>
      <c r="S43" s="13">
        <v>32.5</v>
      </c>
      <c r="T43" s="14">
        <v>3820</v>
      </c>
      <c r="U43" s="13">
        <v>11</v>
      </c>
      <c r="V43" s="44"/>
      <c r="W43" s="33"/>
      <c r="X43" s="38"/>
      <c r="Y43" s="61"/>
    </row>
    <row r="44" spans="1:25" ht="11.1" customHeight="1">
      <c r="A44" s="37">
        <v>21</v>
      </c>
      <c r="B44" s="5">
        <v>41</v>
      </c>
      <c r="C44" s="6" t="s">
        <v>36</v>
      </c>
      <c r="D44" s="7">
        <v>1</v>
      </c>
      <c r="E44" s="8">
        <v>26.8</v>
      </c>
      <c r="F44" s="9">
        <v>910</v>
      </c>
      <c r="G44" s="8">
        <v>39</v>
      </c>
      <c r="H44" s="47">
        <f>SUM(D44,D45)</f>
        <v>9</v>
      </c>
      <c r="I44" s="5">
        <v>41</v>
      </c>
      <c r="J44" s="6" t="s">
        <v>81</v>
      </c>
      <c r="K44" s="7">
        <v>2</v>
      </c>
      <c r="L44" s="8">
        <v>25.3</v>
      </c>
      <c r="M44" s="9">
        <v>1760</v>
      </c>
      <c r="N44" s="8">
        <v>27</v>
      </c>
      <c r="O44" s="47">
        <f>SUM(K44,K45)</f>
        <v>6</v>
      </c>
      <c r="P44" s="5">
        <v>41</v>
      </c>
      <c r="Q44" s="6" t="s">
        <v>111</v>
      </c>
      <c r="R44" s="7">
        <v>0</v>
      </c>
      <c r="S44" s="8"/>
      <c r="T44" s="9">
        <v>0</v>
      </c>
      <c r="U44" s="8">
        <v>46</v>
      </c>
      <c r="V44" s="47">
        <f>SUM(R44,R45)</f>
        <v>1</v>
      </c>
      <c r="W44" s="34">
        <f>SUM(H44,O44,V44)</f>
        <v>16</v>
      </c>
      <c r="X44" s="37">
        <f t="shared" ref="X44" si="19">SUM(W44)-18</f>
        <v>-2</v>
      </c>
      <c r="Y44" s="62" t="s">
        <v>160</v>
      </c>
    </row>
    <row r="45" spans="1:25" ht="11.1" customHeight="1">
      <c r="A45" s="37"/>
      <c r="B45" s="5">
        <v>42</v>
      </c>
      <c r="C45" s="6" t="s">
        <v>59</v>
      </c>
      <c r="D45" s="7">
        <v>8</v>
      </c>
      <c r="E45" s="8">
        <v>28.5</v>
      </c>
      <c r="F45" s="9">
        <v>7280</v>
      </c>
      <c r="G45" s="8">
        <v>5</v>
      </c>
      <c r="H45" s="48"/>
      <c r="I45" s="5">
        <v>42</v>
      </c>
      <c r="J45" s="6" t="s">
        <v>152</v>
      </c>
      <c r="K45" s="7">
        <v>4</v>
      </c>
      <c r="L45" s="8">
        <v>33.299999999999997</v>
      </c>
      <c r="M45" s="9">
        <v>3790</v>
      </c>
      <c r="N45" s="8">
        <v>15</v>
      </c>
      <c r="O45" s="48"/>
      <c r="P45" s="5">
        <v>42</v>
      </c>
      <c r="Q45" s="6" t="s">
        <v>88</v>
      </c>
      <c r="R45" s="7">
        <v>1</v>
      </c>
      <c r="S45" s="8">
        <v>26</v>
      </c>
      <c r="T45" s="9">
        <v>880</v>
      </c>
      <c r="U45" s="8">
        <v>35</v>
      </c>
      <c r="V45" s="48"/>
      <c r="W45" s="34"/>
      <c r="X45" s="37"/>
      <c r="Y45" s="62"/>
    </row>
    <row r="46" spans="1:25" ht="11.1" customHeight="1">
      <c r="A46" s="45">
        <v>22</v>
      </c>
      <c r="B46" s="15">
        <v>43</v>
      </c>
      <c r="C46" s="10" t="s">
        <v>55</v>
      </c>
      <c r="D46" s="12">
        <v>5</v>
      </c>
      <c r="E46" s="13">
        <v>33.799999999999997</v>
      </c>
      <c r="F46" s="14">
        <v>5060</v>
      </c>
      <c r="G46" s="13">
        <v>10</v>
      </c>
      <c r="H46" s="44">
        <f>SUM(D46,D47)</f>
        <v>7</v>
      </c>
      <c r="I46" s="15">
        <v>43</v>
      </c>
      <c r="J46" s="10" t="s">
        <v>129</v>
      </c>
      <c r="K46" s="12">
        <v>3</v>
      </c>
      <c r="L46" s="13">
        <v>26.6</v>
      </c>
      <c r="M46" s="14">
        <v>2730</v>
      </c>
      <c r="N46" s="13">
        <v>17</v>
      </c>
      <c r="O46" s="44">
        <f>SUM(K46,K47)</f>
        <v>4</v>
      </c>
      <c r="P46" s="15">
        <v>43</v>
      </c>
      <c r="Q46" s="10" t="s">
        <v>132</v>
      </c>
      <c r="R46" s="12">
        <v>1</v>
      </c>
      <c r="S46" s="13">
        <v>29.6</v>
      </c>
      <c r="T46" s="14">
        <v>1000</v>
      </c>
      <c r="U46" s="13">
        <v>34</v>
      </c>
      <c r="V46" s="44">
        <f>SUM(R46,R47)</f>
        <v>6</v>
      </c>
      <c r="W46" s="49">
        <f>SUM(H46,O46,V46)</f>
        <v>17</v>
      </c>
      <c r="X46" s="38">
        <f t="shared" ref="X46" si="20">SUM(W46)-18</f>
        <v>-1</v>
      </c>
      <c r="Y46" s="61" t="s">
        <v>160</v>
      </c>
    </row>
    <row r="47" spans="1:25" ht="11.1" customHeight="1">
      <c r="A47" s="46"/>
      <c r="B47" s="15">
        <v>44</v>
      </c>
      <c r="C47" s="10" t="s">
        <v>60</v>
      </c>
      <c r="D47" s="12">
        <v>2</v>
      </c>
      <c r="E47" s="13">
        <v>29.7</v>
      </c>
      <c r="F47" s="14">
        <v>1910</v>
      </c>
      <c r="G47" s="13">
        <v>33</v>
      </c>
      <c r="H47" s="44"/>
      <c r="I47" s="15">
        <v>44</v>
      </c>
      <c r="J47" s="10" t="s">
        <v>138</v>
      </c>
      <c r="K47" s="12">
        <v>1</v>
      </c>
      <c r="L47" s="13">
        <v>27.2</v>
      </c>
      <c r="M47" s="14">
        <v>940</v>
      </c>
      <c r="N47" s="13">
        <v>34</v>
      </c>
      <c r="O47" s="44"/>
      <c r="P47" s="15">
        <v>44</v>
      </c>
      <c r="Q47" s="10" t="s">
        <v>77</v>
      </c>
      <c r="R47" s="12">
        <v>5</v>
      </c>
      <c r="S47" s="13">
        <v>35.1</v>
      </c>
      <c r="T47" s="14">
        <v>5270</v>
      </c>
      <c r="U47" s="13">
        <v>5</v>
      </c>
      <c r="V47" s="44"/>
      <c r="W47" s="50"/>
      <c r="X47" s="38"/>
      <c r="Y47" s="61"/>
    </row>
    <row r="48" spans="1:25" ht="11.1" customHeight="1">
      <c r="A48" s="39">
        <v>23</v>
      </c>
      <c r="B48" s="5">
        <v>45</v>
      </c>
      <c r="C48" s="6" t="s">
        <v>154</v>
      </c>
      <c r="D48" s="7">
        <v>0</v>
      </c>
      <c r="E48" s="8"/>
      <c r="F48" s="9">
        <v>0</v>
      </c>
      <c r="G48" s="8">
        <v>46</v>
      </c>
      <c r="H48" s="41">
        <f>SUM(D48,D49)</f>
        <v>2</v>
      </c>
      <c r="I48" s="5">
        <v>45</v>
      </c>
      <c r="J48" s="6" t="s">
        <v>80</v>
      </c>
      <c r="K48" s="7">
        <v>0</v>
      </c>
      <c r="L48" s="8"/>
      <c r="M48" s="9">
        <v>0</v>
      </c>
      <c r="N48" s="8">
        <v>46</v>
      </c>
      <c r="O48" s="41">
        <f>SUM(K48,K49)</f>
        <v>2</v>
      </c>
      <c r="P48" s="5">
        <v>45</v>
      </c>
      <c r="Q48" s="6" t="s">
        <v>147</v>
      </c>
      <c r="R48" s="7">
        <v>3</v>
      </c>
      <c r="S48" s="8">
        <v>28.5</v>
      </c>
      <c r="T48" s="9">
        <v>2850</v>
      </c>
      <c r="U48" s="8">
        <v>19</v>
      </c>
      <c r="V48" s="41">
        <f>SUM(R48,R49)</f>
        <v>7</v>
      </c>
      <c r="W48" s="41">
        <f>SUM(H48,O48,V48)</f>
        <v>11</v>
      </c>
      <c r="X48" s="37">
        <f t="shared" ref="X48" si="21">SUM(W48)-18</f>
        <v>-7</v>
      </c>
      <c r="Y48" s="29" t="s">
        <v>167</v>
      </c>
    </row>
    <row r="49" spans="1:25" ht="11.1" customHeight="1">
      <c r="A49" s="40"/>
      <c r="B49" s="5">
        <v>46</v>
      </c>
      <c r="C49" s="6" t="s">
        <v>134</v>
      </c>
      <c r="D49" s="7">
        <v>2</v>
      </c>
      <c r="E49" s="8">
        <v>28.1</v>
      </c>
      <c r="F49" s="9">
        <v>1880</v>
      </c>
      <c r="G49" s="8">
        <v>34</v>
      </c>
      <c r="H49" s="42"/>
      <c r="I49" s="5">
        <v>46</v>
      </c>
      <c r="J49" s="6" t="s">
        <v>57</v>
      </c>
      <c r="K49" s="7">
        <v>2</v>
      </c>
      <c r="L49" s="8">
        <v>35.1</v>
      </c>
      <c r="M49" s="9">
        <v>2210</v>
      </c>
      <c r="N49" s="8">
        <v>19</v>
      </c>
      <c r="O49" s="42"/>
      <c r="P49" s="5">
        <v>46</v>
      </c>
      <c r="Q49" s="6" t="s">
        <v>66</v>
      </c>
      <c r="R49" s="7">
        <v>4</v>
      </c>
      <c r="S49" s="8">
        <v>37.200000000000003</v>
      </c>
      <c r="T49" s="9">
        <v>4420</v>
      </c>
      <c r="U49" s="8">
        <v>10</v>
      </c>
      <c r="V49" s="42"/>
      <c r="W49" s="42"/>
      <c r="X49" s="37"/>
      <c r="Y49" s="30" t="s">
        <v>166</v>
      </c>
    </row>
    <row r="50" spans="1:25" ht="11.1" customHeight="1">
      <c r="A50" s="21" t="s">
        <v>78</v>
      </c>
      <c r="B50" s="51" t="s">
        <v>0</v>
      </c>
      <c r="C50" s="51"/>
      <c r="D50" s="51"/>
      <c r="E50" s="51"/>
      <c r="F50" s="51"/>
      <c r="G50" s="51"/>
      <c r="H50" s="51"/>
      <c r="I50" s="52" t="s">
        <v>1</v>
      </c>
      <c r="J50" s="52"/>
      <c r="K50" s="52"/>
      <c r="L50" s="52"/>
      <c r="M50" s="52"/>
      <c r="N50" s="52"/>
      <c r="O50" s="52"/>
      <c r="P50" s="53" t="s">
        <v>2</v>
      </c>
      <c r="Q50" s="53"/>
      <c r="R50" s="53"/>
      <c r="S50" s="53"/>
      <c r="T50" s="53"/>
      <c r="U50" s="53"/>
      <c r="V50" s="53"/>
      <c r="W50" s="16" t="s">
        <v>14</v>
      </c>
      <c r="X50" s="16" t="s">
        <v>28</v>
      </c>
    </row>
    <row r="51" spans="1:25" ht="11.1" customHeight="1">
      <c r="A51" s="17">
        <v>2024</v>
      </c>
      <c r="B51" s="51" t="s">
        <v>3</v>
      </c>
      <c r="C51" s="51"/>
      <c r="D51" s="51"/>
      <c r="E51" s="51"/>
      <c r="F51" s="51"/>
      <c r="G51" s="51"/>
      <c r="H51" s="51"/>
      <c r="I51" s="52" t="s">
        <v>3</v>
      </c>
      <c r="J51" s="52"/>
      <c r="K51" s="52"/>
      <c r="L51" s="52"/>
      <c r="M51" s="52"/>
      <c r="N51" s="52"/>
      <c r="O51" s="52"/>
      <c r="P51" s="53" t="s">
        <v>3</v>
      </c>
      <c r="Q51" s="53"/>
      <c r="R51" s="53"/>
      <c r="S51" s="53"/>
      <c r="T51" s="53"/>
      <c r="U51" s="53"/>
      <c r="V51" s="53"/>
      <c r="W51" s="18" t="s">
        <v>15</v>
      </c>
      <c r="X51" s="19" t="s">
        <v>16</v>
      </c>
    </row>
    <row r="52" spans="1:25" ht="11.1" customHeight="1">
      <c r="A52" s="21" t="s">
        <v>11</v>
      </c>
      <c r="B52" s="57">
        <f>SUM(H4:H49)</f>
        <v>162</v>
      </c>
      <c r="C52" s="57"/>
      <c r="D52" s="57"/>
      <c r="E52" s="57"/>
      <c r="F52" s="57"/>
      <c r="G52" s="57"/>
      <c r="H52" s="57"/>
      <c r="I52" s="58">
        <f>SUM(O4:O49)</f>
        <v>124</v>
      </c>
      <c r="J52" s="58"/>
      <c r="K52" s="58"/>
      <c r="L52" s="58"/>
      <c r="M52" s="58"/>
      <c r="N52" s="58"/>
      <c r="O52" s="58"/>
      <c r="P52" s="59">
        <f>SUM(V4:V49)</f>
        <v>119</v>
      </c>
      <c r="Q52" s="59"/>
      <c r="R52" s="59"/>
      <c r="S52" s="59"/>
      <c r="T52" s="59"/>
      <c r="U52" s="59"/>
      <c r="V52" s="59"/>
      <c r="W52" s="55">
        <f>SUM(W4:W49)</f>
        <v>405</v>
      </c>
      <c r="X52" s="43">
        <f>SUM(W4:W49)/23</f>
        <v>17.608695652173914</v>
      </c>
    </row>
    <row r="53" spans="1:25" ht="11.1" customHeight="1">
      <c r="A53" s="22" t="s">
        <v>19</v>
      </c>
      <c r="B53" s="54" t="s">
        <v>4</v>
      </c>
      <c r="C53" s="54"/>
      <c r="D53" s="54"/>
      <c r="E53" s="54"/>
      <c r="F53" s="54"/>
      <c r="G53" s="54"/>
      <c r="H53" s="20">
        <f>SUM(H4:H49)/23</f>
        <v>7.0434782608695654</v>
      </c>
      <c r="I53" s="54" t="s">
        <v>4</v>
      </c>
      <c r="J53" s="54"/>
      <c r="K53" s="54"/>
      <c r="L53" s="54"/>
      <c r="M53" s="54"/>
      <c r="N53" s="54"/>
      <c r="O53" s="20">
        <f>SUM(O4:O49)/23</f>
        <v>5.3913043478260869</v>
      </c>
      <c r="P53" s="54" t="s">
        <v>4</v>
      </c>
      <c r="Q53" s="54"/>
      <c r="R53" s="54"/>
      <c r="S53" s="54"/>
      <c r="T53" s="54"/>
      <c r="U53" s="54"/>
      <c r="V53" s="20">
        <f>SUM(V4:V49)/23</f>
        <v>5.1739130434782608</v>
      </c>
      <c r="W53" s="56"/>
      <c r="X53" s="43"/>
    </row>
    <row r="55" spans="1:25">
      <c r="A55" s="32" t="s">
        <v>170</v>
      </c>
      <c r="B55" s="32"/>
      <c r="C55" s="32"/>
      <c r="E55" s="31">
        <f>SUM(E4:E49)/40</f>
        <v>31.884999999999998</v>
      </c>
      <c r="L55" s="31">
        <f>SUM(L4:L49)/36</f>
        <v>30.319444444444443</v>
      </c>
      <c r="S55" s="31">
        <f>SUM(S4:S49)/37</f>
        <v>31.591891891891894</v>
      </c>
    </row>
  </sheetData>
  <sortState ref="Q54:Q192">
    <sortCondition ref="Q54:Q192"/>
  </sortState>
  <mergeCells count="178">
    <mergeCell ref="Y34:Y35"/>
    <mergeCell ref="Y36:Y37"/>
    <mergeCell ref="Y38:Y39"/>
    <mergeCell ref="Y40:Y41"/>
    <mergeCell ref="Y42:Y43"/>
    <mergeCell ref="Y44:Y45"/>
    <mergeCell ref="Y46:Y47"/>
    <mergeCell ref="A1:Y1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Y28:Y29"/>
    <mergeCell ref="Y30:Y31"/>
    <mergeCell ref="Y32:Y33"/>
    <mergeCell ref="W10:W11"/>
    <mergeCell ref="X4:X5"/>
    <mergeCell ref="B2:H2"/>
    <mergeCell ref="I2:O2"/>
    <mergeCell ref="P2:V2"/>
    <mergeCell ref="V4:V5"/>
    <mergeCell ref="W4:W5"/>
    <mergeCell ref="V6:V7"/>
    <mergeCell ref="O8:O9"/>
    <mergeCell ref="H46:H47"/>
    <mergeCell ref="O44:O45"/>
    <mergeCell ref="H34:H35"/>
    <mergeCell ref="O34:O35"/>
    <mergeCell ref="V34:V35"/>
    <mergeCell ref="W34:W35"/>
    <mergeCell ref="H32:H33"/>
    <mergeCell ref="O32:O33"/>
    <mergeCell ref="V32:V33"/>
    <mergeCell ref="W32:W33"/>
    <mergeCell ref="W44:W45"/>
    <mergeCell ref="H36:H37"/>
    <mergeCell ref="O36:O37"/>
    <mergeCell ref="V36:V37"/>
    <mergeCell ref="W36:W37"/>
    <mergeCell ref="V40:V41"/>
    <mergeCell ref="H26:H27"/>
    <mergeCell ref="X6:X7"/>
    <mergeCell ref="X8:X9"/>
    <mergeCell ref="X10:X11"/>
    <mergeCell ref="X12:X13"/>
    <mergeCell ref="X14:X15"/>
    <mergeCell ref="X40:X41"/>
    <mergeCell ref="X42:X43"/>
    <mergeCell ref="X44:X45"/>
    <mergeCell ref="X28:X29"/>
    <mergeCell ref="X30:X31"/>
    <mergeCell ref="X32:X33"/>
    <mergeCell ref="X34:X35"/>
    <mergeCell ref="X36:X37"/>
    <mergeCell ref="X38:X39"/>
    <mergeCell ref="W52:W53"/>
    <mergeCell ref="W30:W31"/>
    <mergeCell ref="H28:H29"/>
    <mergeCell ref="O28:O29"/>
    <mergeCell ref="V28:V29"/>
    <mergeCell ref="X16:X17"/>
    <mergeCell ref="X18:X19"/>
    <mergeCell ref="X20:X21"/>
    <mergeCell ref="X22:X23"/>
    <mergeCell ref="X24:X25"/>
    <mergeCell ref="X26:X27"/>
    <mergeCell ref="W40:W41"/>
    <mergeCell ref="W42:W43"/>
    <mergeCell ref="H40:H41"/>
    <mergeCell ref="H44:H45"/>
    <mergeCell ref="O40:O41"/>
    <mergeCell ref="B52:H52"/>
    <mergeCell ref="I52:O52"/>
    <mergeCell ref="P52:V52"/>
    <mergeCell ref="O42:O43"/>
    <mergeCell ref="V42:V43"/>
    <mergeCell ref="B50:H50"/>
    <mergeCell ref="I50:O50"/>
    <mergeCell ref="P50:V50"/>
    <mergeCell ref="B51:H51"/>
    <mergeCell ref="I51:O51"/>
    <mergeCell ref="P51:V51"/>
    <mergeCell ref="H42:H43"/>
    <mergeCell ref="W18:W19"/>
    <mergeCell ref="H24:H25"/>
    <mergeCell ref="V24:V25"/>
    <mergeCell ref="W24:W25"/>
    <mergeCell ref="B53:G53"/>
    <mergeCell ref="I53:N53"/>
    <mergeCell ref="P53:U53"/>
    <mergeCell ref="W28:W29"/>
    <mergeCell ref="H38:H39"/>
    <mergeCell ref="O38:O39"/>
    <mergeCell ref="V38:V39"/>
    <mergeCell ref="W38:W39"/>
    <mergeCell ref="W22:W23"/>
    <mergeCell ref="O24:O25"/>
    <mergeCell ref="H20:H21"/>
    <mergeCell ref="O20:O21"/>
    <mergeCell ref="V20:V21"/>
    <mergeCell ref="W20:W21"/>
    <mergeCell ref="H22:H23"/>
    <mergeCell ref="O22:O23"/>
    <mergeCell ref="A36:A37"/>
    <mergeCell ref="O10:O11"/>
    <mergeCell ref="O16:O17"/>
    <mergeCell ref="V8:V9"/>
    <mergeCell ref="V22:V23"/>
    <mergeCell ref="V46:V47"/>
    <mergeCell ref="H8:H9"/>
    <mergeCell ref="W16:W17"/>
    <mergeCell ref="W14:W15"/>
    <mergeCell ref="O12:O13"/>
    <mergeCell ref="O14:O15"/>
    <mergeCell ref="V10:V11"/>
    <mergeCell ref="O26:O27"/>
    <mergeCell ref="H30:H31"/>
    <mergeCell ref="V30:V31"/>
    <mergeCell ref="H18:H19"/>
    <mergeCell ref="O18:O19"/>
    <mergeCell ref="V18:V19"/>
    <mergeCell ref="O30:O31"/>
    <mergeCell ref="V26:V27"/>
    <mergeCell ref="X52:X53"/>
    <mergeCell ref="A18:A19"/>
    <mergeCell ref="A20:A21"/>
    <mergeCell ref="A22:A23"/>
    <mergeCell ref="A24:A25"/>
    <mergeCell ref="A26:A27"/>
    <mergeCell ref="A28:A29"/>
    <mergeCell ref="O46:O47"/>
    <mergeCell ref="A38:A39"/>
    <mergeCell ref="A40:A41"/>
    <mergeCell ref="A46:A47"/>
    <mergeCell ref="A42:A43"/>
    <mergeCell ref="A44:A45"/>
    <mergeCell ref="V44:V45"/>
    <mergeCell ref="W46:W47"/>
    <mergeCell ref="W48:W49"/>
    <mergeCell ref="V48:V49"/>
    <mergeCell ref="X46:X47"/>
    <mergeCell ref="X48:X49"/>
    <mergeCell ref="A30:A31"/>
    <mergeCell ref="A32:A33"/>
    <mergeCell ref="A34:A35"/>
    <mergeCell ref="O48:O49"/>
    <mergeCell ref="W26:W27"/>
    <mergeCell ref="A55:C55"/>
    <mergeCell ref="W6:W7"/>
    <mergeCell ref="W12:W13"/>
    <mergeCell ref="H10:H11"/>
    <mergeCell ref="A16:A17"/>
    <mergeCell ref="H16:H17"/>
    <mergeCell ref="A4:A5"/>
    <mergeCell ref="A6:A7"/>
    <mergeCell ref="A8:A9"/>
    <mergeCell ref="A10:A11"/>
    <mergeCell ref="A12:A13"/>
    <mergeCell ref="A14:A15"/>
    <mergeCell ref="W8:W9"/>
    <mergeCell ref="H4:H5"/>
    <mergeCell ref="H6:H7"/>
    <mergeCell ref="O4:O5"/>
    <mergeCell ref="O6:O7"/>
    <mergeCell ref="A48:A49"/>
    <mergeCell ref="H48:H49"/>
    <mergeCell ref="V16:V17"/>
    <mergeCell ref="H14:H15"/>
    <mergeCell ref="V14:V15"/>
    <mergeCell ref="H12:H13"/>
    <mergeCell ref="V12:V13"/>
  </mergeCells>
  <phoneticPr fontId="1" type="noConversion"/>
  <pageMargins left="0.4" right="0.13" top="0.42" bottom="0.13" header="0.13" footer="0.1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WTELESZ</cp:lastModifiedBy>
  <cp:lastPrinted>2015-10-12T09:01:09Z</cp:lastPrinted>
  <dcterms:created xsi:type="dcterms:W3CDTF">2010-10-20T07:55:34Z</dcterms:created>
  <dcterms:modified xsi:type="dcterms:W3CDTF">2024-10-28T14:12:09Z</dcterms:modified>
</cp:coreProperties>
</file>