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25" yWindow="630" windowWidth="6375" windowHeight="594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W56" i="1"/>
  <c r="W41"/>
  <c r="W46"/>
  <c r="W51"/>
  <c r="W36"/>
  <c r="W24"/>
  <c r="W9"/>
  <c r="W14"/>
  <c r="W19"/>
  <c r="W4"/>
  <c r="H31"/>
  <c r="T51"/>
  <c r="T56"/>
  <c r="N56"/>
  <c r="H56"/>
  <c r="N51"/>
  <c r="H51"/>
  <c r="T46"/>
  <c r="N46"/>
  <c r="H46"/>
  <c r="T41"/>
  <c r="N41"/>
  <c r="H41"/>
  <c r="T36"/>
  <c r="N36"/>
  <c r="H36"/>
  <c r="H24"/>
  <c r="T9"/>
  <c r="N9"/>
  <c r="H9"/>
  <c r="T4"/>
  <c r="N4"/>
  <c r="H4"/>
  <c r="T63" l="1"/>
  <c r="N63"/>
  <c r="U41"/>
  <c r="U46"/>
  <c r="U9"/>
  <c r="C62"/>
  <c r="O62"/>
  <c r="U56"/>
  <c r="U51"/>
  <c r="U36"/>
  <c r="I62"/>
  <c r="U60" s="1"/>
  <c r="H63"/>
  <c r="U4"/>
  <c r="T24"/>
  <c r="N24"/>
  <c r="T19"/>
  <c r="T14"/>
  <c r="N19"/>
  <c r="N14"/>
  <c r="H19"/>
  <c r="H14"/>
  <c r="W63" l="1"/>
  <c r="U63"/>
  <c r="T31"/>
  <c r="N31"/>
  <c r="C30"/>
  <c r="O30"/>
  <c r="U24"/>
  <c r="I30"/>
  <c r="U19"/>
  <c r="U14"/>
  <c r="U31" l="1"/>
  <c r="U28"/>
  <c r="W31"/>
</calcChain>
</file>

<file path=xl/sharedStrings.xml><?xml version="1.0" encoding="utf-8"?>
<sst xmlns="http://schemas.openxmlformats.org/spreadsheetml/2006/main" count="258" uniqueCount="126">
  <si>
    <t>ryb</t>
  </si>
  <si>
    <t>R</t>
  </si>
  <si>
    <t>Ryb</t>
  </si>
  <si>
    <t>N-R</t>
  </si>
  <si>
    <t>Pkt</t>
  </si>
  <si>
    <t>Średnia ilość ryb na stanowisku:</t>
  </si>
  <si>
    <t>St.</t>
  </si>
  <si>
    <t>Nr</t>
  </si>
  <si>
    <t>RAZEM tura 1</t>
  </si>
  <si>
    <t>Ryby</t>
  </si>
  <si>
    <t>RAZEM tura 3</t>
  </si>
  <si>
    <t>RAZEM tura 2</t>
  </si>
  <si>
    <t>ŚREDNI</t>
  </si>
  <si>
    <t>STATUS</t>
  </si>
  <si>
    <t>SEKTORA</t>
  </si>
  <si>
    <t>Różnica plus-minus</t>
  </si>
  <si>
    <t xml:space="preserve"> oznacza status stanowiska</t>
  </si>
  <si>
    <t>(od ilości złowionych na nim ryb odjęto</t>
  </si>
  <si>
    <t>średnią ryb na stanowisku w sektorze)</t>
  </si>
  <si>
    <t>Zawodnik</t>
  </si>
  <si>
    <t xml:space="preserve">RAZEM </t>
  </si>
  <si>
    <t>Opis stanowisk (od-do):</t>
  </si>
  <si>
    <t>Sektor</t>
  </si>
  <si>
    <t>Gerula</t>
  </si>
  <si>
    <t>Skrechota</t>
  </si>
  <si>
    <t>Hadam Stanisław</t>
  </si>
  <si>
    <t>Status</t>
  </si>
  <si>
    <t>stanowiska</t>
  </si>
  <si>
    <t>Konieczny P.</t>
  </si>
  <si>
    <t>Konieczny G.</t>
  </si>
  <si>
    <t>Rycyk Łukasz</t>
  </si>
  <si>
    <t>Krupa</t>
  </si>
  <si>
    <t>Hadam Bartosz</t>
  </si>
  <si>
    <t>Mce</t>
  </si>
  <si>
    <t>37 TJLS</t>
  </si>
  <si>
    <t>A</t>
  </si>
  <si>
    <t>Żurowski</t>
  </si>
  <si>
    <t>Konieczny Sz.</t>
  </si>
  <si>
    <t>Kaniuczak Jarosław</t>
  </si>
  <si>
    <t>Darżynkiewicz</t>
  </si>
  <si>
    <t>Skrzypek</t>
  </si>
  <si>
    <t>Raczyński</t>
  </si>
  <si>
    <t>Kaniuczak Oskar</t>
  </si>
  <si>
    <t>Kijowski</t>
  </si>
  <si>
    <t>Kopacki</t>
  </si>
  <si>
    <t>Tworzydło</t>
  </si>
  <si>
    <t>Maciaszek</t>
  </si>
  <si>
    <t>Mróz</t>
  </si>
  <si>
    <t>Haszczyc</t>
  </si>
  <si>
    <t>Latusek</t>
  </si>
  <si>
    <t>Rettinger</t>
  </si>
  <si>
    <t>Pielech</t>
  </si>
  <si>
    <t>Ordzowiały</t>
  </si>
  <si>
    <t>Osenkowski</t>
  </si>
  <si>
    <t>Staś</t>
  </si>
  <si>
    <t>Krawczyk</t>
  </si>
  <si>
    <t>Walczyk</t>
  </si>
  <si>
    <t>Pawłowski Jacek</t>
  </si>
  <si>
    <t>Grzywa</t>
  </si>
  <si>
    <t>Gołofit Grzegorz</t>
  </si>
  <si>
    <t>Guziec</t>
  </si>
  <si>
    <t>Zaremba</t>
  </si>
  <si>
    <t>Skałuba</t>
  </si>
  <si>
    <t>Wilczyński</t>
  </si>
  <si>
    <t>Karasiewicz</t>
  </si>
  <si>
    <t>Obłoza</t>
  </si>
  <si>
    <t>Socha</t>
  </si>
  <si>
    <t>Łach Paweł</t>
  </si>
  <si>
    <t>Ostafin</t>
  </si>
  <si>
    <t>Słomka</t>
  </si>
  <si>
    <t>Szlachetka</t>
  </si>
  <si>
    <t>Opach Zdzisław</t>
  </si>
  <si>
    <t>Obruśnik</t>
  </si>
  <si>
    <t>Skurzyński</t>
  </si>
  <si>
    <t>Gawlicki</t>
  </si>
  <si>
    <t>Janik</t>
  </si>
  <si>
    <t>Wierdak</t>
  </si>
  <si>
    <t>Lorenc Łukasz</t>
  </si>
  <si>
    <t>Pałka Mirosław</t>
  </si>
  <si>
    <t>Pękała</t>
  </si>
  <si>
    <t>Korzeniowski</t>
  </si>
  <si>
    <t>Tobiasz</t>
  </si>
  <si>
    <t>Benedyk</t>
  </si>
  <si>
    <t>Miśkowiec</t>
  </si>
  <si>
    <t>Kowalski Marek</t>
  </si>
  <si>
    <t>Kowalski Dawid</t>
  </si>
  <si>
    <t>Słota</t>
  </si>
  <si>
    <t>Witek</t>
  </si>
  <si>
    <t>Wojdyło</t>
  </si>
  <si>
    <t>Baran</t>
  </si>
  <si>
    <t>Wnękowicz Adam</t>
  </si>
  <si>
    <t>Wnękowicz Andrzej</t>
  </si>
  <si>
    <t>Kulig</t>
  </si>
  <si>
    <t>Brożyna</t>
  </si>
  <si>
    <t>Fijałkowski</t>
  </si>
  <si>
    <t>od wlewu powyżej potoku pod Wańkiem</t>
  </si>
  <si>
    <t>do końca łąki poniżej potoku z Baszty</t>
  </si>
  <si>
    <t>37 Towarzyski Jesienny Lipień Sanu        26-27 wrzesień 2020        Sektor A - rzeka San (od potoku pod Wańkiem do oczyszczalni w Lesku)</t>
  </si>
  <si>
    <t>od końca łąki poniżej potoku z Baszty</t>
  </si>
  <si>
    <t>do Nadleśnictwa</t>
  </si>
  <si>
    <t>od Nadleśnictwa</t>
  </si>
  <si>
    <t>do połowy dużej wyspy powyżej mostu na Huzelach</t>
  </si>
  <si>
    <t>od połowy dużej wyspy powyżej mostu na Huzelach</t>
  </si>
  <si>
    <t>do ujścia potoku z Huzeli</t>
  </si>
  <si>
    <t>od ujścia potoku z Huzeli</t>
  </si>
  <si>
    <t>do końca oczyszczalni</t>
  </si>
  <si>
    <t>37 Towarzyski Jesienny Lipień Sanu        26-27 wrzesień 2020        Sektor B - rzeka San (od Postołowa do Łukawicy)</t>
  </si>
  <si>
    <t>B</t>
  </si>
  <si>
    <t>od 100 m powyżej linii wysokiego napięcia</t>
  </si>
  <si>
    <t>do linii poniżej przejazdu PGR Wola Postołowska</t>
  </si>
  <si>
    <t>(ulica Wolańska)</t>
  </si>
  <si>
    <t>od linii poniżej przejazdu PGR Wola Postołowska</t>
  </si>
  <si>
    <t>do początku Gęsiej Wyspy</t>
  </si>
  <si>
    <t>(pierwsza duża wyspa)</t>
  </si>
  <si>
    <t>od początku Gęsiej Wyspy</t>
  </si>
  <si>
    <t>do mostu w Postołowie</t>
  </si>
  <si>
    <t>od mostu w Postołowie</t>
  </si>
  <si>
    <t>do końca wyspy poniżej starego mostu</t>
  </si>
  <si>
    <t>PRZERWA</t>
  </si>
  <si>
    <t>od początku wyspy przed skałą w Łukawicy</t>
  </si>
  <si>
    <t>koniec płani w Postołowie</t>
  </si>
  <si>
    <t>do początku płani w Łukawicy</t>
  </si>
  <si>
    <t>Tura 1 (sobota 8.30-11.30)</t>
  </si>
  <si>
    <t>Tura 2 (sobota (14.30-17.30)</t>
  </si>
  <si>
    <t>Tura 3 (niedziela 8.30-11.30)</t>
  </si>
  <si>
    <t>Wnękowicz Antoni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</si>
</sst>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0" fontId="3" fillId="4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" fontId="6" fillId="6" borderId="3" xfId="0" applyNumberFormat="1" applyFont="1" applyFill="1" applyBorder="1" applyAlignment="1">
      <alignment horizontal="center" vertical="center"/>
    </xf>
    <xf numFmtId="1" fontId="7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 wrapText="1"/>
    </xf>
    <xf numFmtId="0" fontId="1" fillId="4" borderId="3" xfId="1" applyFont="1" applyFill="1" applyBorder="1" applyAlignment="1">
      <alignment horizontal="center" vertical="center"/>
    </xf>
    <xf numFmtId="164" fontId="1" fillId="4" borderId="3" xfId="1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 wrapText="1"/>
    </xf>
    <xf numFmtId="0" fontId="1" fillId="5" borderId="3" xfId="1" applyFont="1" applyFill="1" applyBorder="1" applyAlignment="1">
      <alignment horizontal="center" vertical="center"/>
    </xf>
    <xf numFmtId="164" fontId="1" fillId="5" borderId="3" xfId="1" applyNumberFormat="1" applyFont="1" applyFill="1" applyBorder="1" applyAlignment="1">
      <alignment horizontal="center" vertical="center"/>
    </xf>
    <xf numFmtId="0" fontId="1" fillId="4" borderId="3" xfId="1" applyFont="1" applyFill="1" applyBorder="1" applyAlignment="1">
      <alignment horizontal="left" vertical="center"/>
    </xf>
    <xf numFmtId="0" fontId="1" fillId="4" borderId="3" xfId="1" applyFont="1" applyFill="1" applyBorder="1" applyAlignment="1">
      <alignment horizontal="left" vertical="center" wrapText="1"/>
    </xf>
    <xf numFmtId="0" fontId="1" fillId="5" borderId="3" xfId="1" applyFont="1" applyFill="1" applyBorder="1" applyAlignment="1">
      <alignment horizontal="left" vertical="center" wrapText="1"/>
    </xf>
    <xf numFmtId="0" fontId="1" fillId="5" borderId="3" xfId="1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1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0" fontId="10" fillId="5" borderId="0" xfId="0" applyFont="1" applyFill="1" applyAlignment="1">
      <alignment horizontal="center"/>
    </xf>
    <xf numFmtId="0" fontId="1" fillId="4" borderId="1" xfId="0" applyFont="1" applyFill="1" applyBorder="1" applyAlignment="1">
      <alignment vertical="center"/>
    </xf>
    <xf numFmtId="0" fontId="10" fillId="4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63"/>
  <sheetViews>
    <sheetView tabSelected="1" topLeftCell="A27" zoomScaleNormal="100" workbookViewId="0">
      <selection activeCell="W51" sqref="W51:W55"/>
    </sheetView>
  </sheetViews>
  <sheetFormatPr defaultRowHeight="12.75"/>
  <cols>
    <col min="1" max="1" width="4.28515625" style="2" customWidth="1"/>
    <col min="2" max="2" width="2.42578125" style="2" customWidth="1"/>
    <col min="3" max="3" width="15.140625" style="1" bestFit="1" customWidth="1"/>
    <col min="4" max="4" width="3.7109375" style="2" bestFit="1" customWidth="1"/>
    <col min="5" max="5" width="4" style="2" bestFit="1" customWidth="1"/>
    <col min="6" max="6" width="4.42578125" style="2" bestFit="1" customWidth="1"/>
    <col min="7" max="7" width="4" style="2" bestFit="1" customWidth="1"/>
    <col min="8" max="8" width="3" style="2" bestFit="1" customWidth="1"/>
    <col min="9" max="9" width="15.140625" style="2" customWidth="1"/>
    <col min="10" max="10" width="3.5703125" style="2" customWidth="1"/>
    <col min="11" max="11" width="3.7109375" style="2" customWidth="1"/>
    <col min="12" max="12" width="4.42578125" style="2" bestFit="1" customWidth="1"/>
    <col min="13" max="13" width="4" style="2" bestFit="1" customWidth="1"/>
    <col min="14" max="14" width="3" style="1" customWidth="1"/>
    <col min="15" max="15" width="15.140625" style="2" customWidth="1"/>
    <col min="16" max="16" width="3.5703125" style="2" customWidth="1"/>
    <col min="17" max="17" width="3.7109375" style="2" customWidth="1"/>
    <col min="18" max="18" width="4.42578125" style="2" bestFit="1" customWidth="1"/>
    <col min="19" max="19" width="4" style="2" bestFit="1" customWidth="1"/>
    <col min="20" max="20" width="3" style="2" customWidth="1"/>
    <col min="21" max="21" width="6" style="3" customWidth="1"/>
    <col min="22" max="22" width="38.5703125" style="5" bestFit="1" customWidth="1"/>
    <col min="23" max="23" width="9" style="1" bestFit="1" customWidth="1"/>
    <col min="24" max="16384" width="9.140625" style="1"/>
  </cols>
  <sheetData>
    <row r="1" spans="1:23" s="4" customFormat="1" ht="21.75" customHeight="1">
      <c r="A1" s="85" t="s">
        <v>97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7"/>
    </row>
    <row r="2" spans="1:23" s="6" customFormat="1" ht="11.25">
      <c r="A2" s="88" t="s">
        <v>6</v>
      </c>
      <c r="B2" s="90" t="s">
        <v>7</v>
      </c>
      <c r="C2" s="91" t="s">
        <v>122</v>
      </c>
      <c r="D2" s="91"/>
      <c r="E2" s="91"/>
      <c r="F2" s="91"/>
      <c r="G2" s="91"/>
      <c r="H2" s="92"/>
      <c r="I2" s="93" t="s">
        <v>123</v>
      </c>
      <c r="J2" s="93"/>
      <c r="K2" s="93"/>
      <c r="L2" s="93"/>
      <c r="M2" s="93"/>
      <c r="N2" s="93"/>
      <c r="O2" s="93" t="s">
        <v>124</v>
      </c>
      <c r="P2" s="93"/>
      <c r="Q2" s="93"/>
      <c r="R2" s="93"/>
      <c r="S2" s="93"/>
      <c r="T2" s="93"/>
      <c r="U2" s="26" t="s">
        <v>20</v>
      </c>
      <c r="V2" s="90" t="s">
        <v>21</v>
      </c>
      <c r="W2" s="27" t="s">
        <v>26</v>
      </c>
    </row>
    <row r="3" spans="1:23" s="6" customFormat="1" ht="11.25">
      <c r="A3" s="89"/>
      <c r="B3" s="90"/>
      <c r="C3" s="28" t="s">
        <v>19</v>
      </c>
      <c r="D3" s="29" t="s">
        <v>2</v>
      </c>
      <c r="E3" s="29" t="s">
        <v>3</v>
      </c>
      <c r="F3" s="29" t="s">
        <v>4</v>
      </c>
      <c r="G3" s="29" t="s">
        <v>33</v>
      </c>
      <c r="H3" s="29" t="s">
        <v>1</v>
      </c>
      <c r="I3" s="30" t="s">
        <v>19</v>
      </c>
      <c r="J3" s="29" t="s">
        <v>2</v>
      </c>
      <c r="K3" s="29" t="s">
        <v>3</v>
      </c>
      <c r="L3" s="29" t="s">
        <v>4</v>
      </c>
      <c r="M3" s="29" t="s">
        <v>33</v>
      </c>
      <c r="N3" s="29" t="s">
        <v>1</v>
      </c>
      <c r="O3" s="30" t="s">
        <v>19</v>
      </c>
      <c r="P3" s="29" t="s">
        <v>2</v>
      </c>
      <c r="Q3" s="29" t="s">
        <v>3</v>
      </c>
      <c r="R3" s="29" t="s">
        <v>4</v>
      </c>
      <c r="S3" s="29" t="s">
        <v>33</v>
      </c>
      <c r="T3" s="29" t="s">
        <v>1</v>
      </c>
      <c r="U3" s="29" t="s">
        <v>0</v>
      </c>
      <c r="V3" s="90"/>
      <c r="W3" s="31" t="s">
        <v>27</v>
      </c>
    </row>
    <row r="4" spans="1:23" ht="11.25" customHeight="1">
      <c r="A4" s="76">
        <v>1</v>
      </c>
      <c r="B4" s="7">
        <v>1</v>
      </c>
      <c r="C4" s="12" t="s">
        <v>36</v>
      </c>
      <c r="D4" s="13">
        <v>1</v>
      </c>
      <c r="E4" s="14">
        <v>31.1</v>
      </c>
      <c r="F4" s="13">
        <v>1060</v>
      </c>
      <c r="G4" s="14">
        <v>17</v>
      </c>
      <c r="H4" s="78">
        <f>SUM(D4:D8)</f>
        <v>8</v>
      </c>
      <c r="I4" s="19" t="s">
        <v>67</v>
      </c>
      <c r="J4" s="13">
        <v>2</v>
      </c>
      <c r="K4" s="14">
        <v>31.2</v>
      </c>
      <c r="L4" s="13">
        <v>1970</v>
      </c>
      <c r="M4" s="14">
        <v>10</v>
      </c>
      <c r="N4" s="78">
        <f>SUM(J4:J8)</f>
        <v>12</v>
      </c>
      <c r="O4" s="19" t="s">
        <v>125</v>
      </c>
      <c r="P4" s="13">
        <v>1</v>
      </c>
      <c r="Q4" s="14">
        <v>37</v>
      </c>
      <c r="R4" s="13">
        <v>1210</v>
      </c>
      <c r="S4" s="14">
        <v>18</v>
      </c>
      <c r="T4" s="78">
        <f>SUM(P4:P8)</f>
        <v>20</v>
      </c>
      <c r="U4" s="80">
        <f>SUM(H4,N4,T4)</f>
        <v>40</v>
      </c>
      <c r="V4" s="94" t="s">
        <v>95</v>
      </c>
      <c r="W4" s="80">
        <f>SUM(U4)-35</f>
        <v>5</v>
      </c>
    </row>
    <row r="5" spans="1:23" ht="11.25" customHeight="1">
      <c r="A5" s="77"/>
      <c r="B5" s="7">
        <v>2</v>
      </c>
      <c r="C5" s="12" t="s">
        <v>68</v>
      </c>
      <c r="D5" s="13">
        <v>5</v>
      </c>
      <c r="E5" s="14">
        <v>31.7</v>
      </c>
      <c r="F5" s="13">
        <v>4970</v>
      </c>
      <c r="G5" s="14">
        <v>3</v>
      </c>
      <c r="H5" s="79"/>
      <c r="I5" s="19" t="s">
        <v>83</v>
      </c>
      <c r="J5" s="13">
        <v>2</v>
      </c>
      <c r="K5" s="14">
        <v>33.5</v>
      </c>
      <c r="L5" s="13">
        <v>2120</v>
      </c>
      <c r="M5" s="14">
        <v>8</v>
      </c>
      <c r="N5" s="79"/>
      <c r="O5" s="19" t="s">
        <v>23</v>
      </c>
      <c r="P5" s="13">
        <v>7</v>
      </c>
      <c r="Q5" s="14">
        <v>31.3</v>
      </c>
      <c r="R5" s="13">
        <v>6820</v>
      </c>
      <c r="S5" s="14">
        <v>2</v>
      </c>
      <c r="T5" s="79"/>
      <c r="U5" s="81"/>
      <c r="V5" s="53"/>
      <c r="W5" s="81"/>
    </row>
    <row r="6" spans="1:23" ht="11.25" customHeight="1">
      <c r="A6" s="77"/>
      <c r="B6" s="7">
        <v>3</v>
      </c>
      <c r="C6" s="12" t="s">
        <v>91</v>
      </c>
      <c r="D6" s="13">
        <v>0</v>
      </c>
      <c r="E6" s="14"/>
      <c r="F6" s="13"/>
      <c r="G6" s="14">
        <v>23</v>
      </c>
      <c r="H6" s="79"/>
      <c r="I6" s="20" t="s">
        <v>65</v>
      </c>
      <c r="J6" s="13">
        <v>0</v>
      </c>
      <c r="K6" s="14"/>
      <c r="L6" s="13"/>
      <c r="M6" s="14">
        <v>23</v>
      </c>
      <c r="N6" s="79"/>
      <c r="O6" s="20" t="s">
        <v>59</v>
      </c>
      <c r="P6" s="13">
        <v>8</v>
      </c>
      <c r="Q6" s="14">
        <v>34</v>
      </c>
      <c r="R6" s="13">
        <v>8060</v>
      </c>
      <c r="S6" s="14">
        <v>1</v>
      </c>
      <c r="T6" s="79"/>
      <c r="U6" s="81"/>
      <c r="V6" s="53" t="s">
        <v>96</v>
      </c>
      <c r="W6" s="81"/>
    </row>
    <row r="7" spans="1:23" ht="11.25" customHeight="1">
      <c r="A7" s="77"/>
      <c r="B7" s="7">
        <v>4</v>
      </c>
      <c r="C7" s="12" t="s">
        <v>88</v>
      </c>
      <c r="D7" s="13">
        <v>1</v>
      </c>
      <c r="E7" s="14">
        <v>33.5</v>
      </c>
      <c r="F7" s="13">
        <v>1120</v>
      </c>
      <c r="G7" s="14">
        <v>15</v>
      </c>
      <c r="H7" s="79"/>
      <c r="I7" s="20" t="s">
        <v>25</v>
      </c>
      <c r="J7" s="13">
        <v>4</v>
      </c>
      <c r="K7" s="14">
        <v>30.4</v>
      </c>
      <c r="L7" s="13">
        <v>3910</v>
      </c>
      <c r="M7" s="14">
        <v>4</v>
      </c>
      <c r="N7" s="79"/>
      <c r="O7" s="20" t="s">
        <v>40</v>
      </c>
      <c r="P7" s="13">
        <v>1</v>
      </c>
      <c r="Q7" s="14">
        <v>32</v>
      </c>
      <c r="R7" s="13">
        <v>1060</v>
      </c>
      <c r="S7" s="14">
        <v>19</v>
      </c>
      <c r="T7" s="79"/>
      <c r="U7" s="81"/>
      <c r="V7" s="53"/>
      <c r="W7" s="81"/>
    </row>
    <row r="8" spans="1:23" ht="11.25" customHeight="1">
      <c r="A8" s="82"/>
      <c r="B8" s="7">
        <v>5</v>
      </c>
      <c r="C8" s="15" t="s">
        <v>47</v>
      </c>
      <c r="D8" s="13">
        <v>1</v>
      </c>
      <c r="E8" s="14">
        <v>28.6</v>
      </c>
      <c r="F8" s="13">
        <v>970</v>
      </c>
      <c r="G8" s="14">
        <v>20</v>
      </c>
      <c r="H8" s="83"/>
      <c r="I8" s="19" t="s">
        <v>61</v>
      </c>
      <c r="J8" s="13">
        <v>4</v>
      </c>
      <c r="K8" s="14">
        <v>29</v>
      </c>
      <c r="L8" s="13">
        <v>3760</v>
      </c>
      <c r="M8" s="14">
        <v>6</v>
      </c>
      <c r="N8" s="83"/>
      <c r="O8" s="19" t="s">
        <v>72</v>
      </c>
      <c r="P8" s="13">
        <v>3</v>
      </c>
      <c r="Q8" s="14">
        <v>32.5</v>
      </c>
      <c r="R8" s="13">
        <v>3090</v>
      </c>
      <c r="S8" s="14">
        <v>9</v>
      </c>
      <c r="T8" s="83"/>
      <c r="U8" s="84"/>
      <c r="V8" s="54"/>
      <c r="W8" s="84"/>
    </row>
    <row r="9" spans="1:23" ht="11.25" customHeight="1">
      <c r="A9" s="66">
        <v>2</v>
      </c>
      <c r="B9" s="8">
        <v>6</v>
      </c>
      <c r="C9" s="16" t="s">
        <v>84</v>
      </c>
      <c r="D9" s="17">
        <v>2</v>
      </c>
      <c r="E9" s="18">
        <v>28.2</v>
      </c>
      <c r="F9" s="17">
        <v>1880</v>
      </c>
      <c r="G9" s="18">
        <v>12</v>
      </c>
      <c r="H9" s="69">
        <f>SUM(D9:D13)</f>
        <v>17</v>
      </c>
      <c r="I9" s="21" t="s">
        <v>94</v>
      </c>
      <c r="J9" s="17">
        <v>0</v>
      </c>
      <c r="K9" s="18"/>
      <c r="L9" s="17"/>
      <c r="M9" s="18">
        <v>23</v>
      </c>
      <c r="N9" s="69">
        <f>SUM(J9:J13)</f>
        <v>2</v>
      </c>
      <c r="O9" s="21" t="s">
        <v>55</v>
      </c>
      <c r="P9" s="17">
        <v>1</v>
      </c>
      <c r="Q9" s="18">
        <v>30.1</v>
      </c>
      <c r="R9" s="17">
        <v>1030</v>
      </c>
      <c r="S9" s="18">
        <v>20</v>
      </c>
      <c r="T9" s="69">
        <f>SUM(P9:P13)</f>
        <v>17</v>
      </c>
      <c r="U9" s="72">
        <f>SUM(H9,N9,T9)</f>
        <v>36</v>
      </c>
      <c r="V9" s="75" t="s">
        <v>98</v>
      </c>
      <c r="W9" s="72">
        <f t="shared" ref="W9:W23" si="0">SUM(U9)-35</f>
        <v>1</v>
      </c>
    </row>
    <row r="10" spans="1:23" ht="11.25" customHeight="1">
      <c r="A10" s="67"/>
      <c r="B10" s="8">
        <v>7</v>
      </c>
      <c r="C10" s="16" t="s">
        <v>53</v>
      </c>
      <c r="D10" s="17">
        <v>3</v>
      </c>
      <c r="E10" s="18">
        <v>29.4</v>
      </c>
      <c r="F10" s="17">
        <v>2850</v>
      </c>
      <c r="G10" s="18">
        <v>9</v>
      </c>
      <c r="H10" s="70"/>
      <c r="I10" s="22" t="s">
        <v>92</v>
      </c>
      <c r="J10" s="17">
        <v>0</v>
      </c>
      <c r="K10" s="18"/>
      <c r="L10" s="17"/>
      <c r="M10" s="18">
        <v>23</v>
      </c>
      <c r="N10" s="70"/>
      <c r="O10" s="22" t="s">
        <v>93</v>
      </c>
      <c r="P10" s="17">
        <v>3</v>
      </c>
      <c r="Q10" s="18">
        <v>30.6</v>
      </c>
      <c r="R10" s="17">
        <v>2820</v>
      </c>
      <c r="S10" s="18">
        <v>13</v>
      </c>
      <c r="T10" s="70"/>
      <c r="U10" s="73"/>
      <c r="V10" s="55"/>
      <c r="W10" s="73"/>
    </row>
    <row r="11" spans="1:23" ht="11.25" customHeight="1">
      <c r="A11" s="67"/>
      <c r="B11" s="8">
        <v>8</v>
      </c>
      <c r="C11" s="16" t="s">
        <v>81</v>
      </c>
      <c r="D11" s="17">
        <v>5</v>
      </c>
      <c r="E11" s="18">
        <v>32.5</v>
      </c>
      <c r="F11" s="17">
        <v>5030</v>
      </c>
      <c r="G11" s="18">
        <v>2</v>
      </c>
      <c r="H11" s="70"/>
      <c r="I11" s="22" t="s">
        <v>89</v>
      </c>
      <c r="J11" s="17">
        <v>2</v>
      </c>
      <c r="K11" s="18">
        <v>26.2</v>
      </c>
      <c r="L11" s="17">
        <v>1790</v>
      </c>
      <c r="M11" s="18">
        <v>14</v>
      </c>
      <c r="N11" s="70"/>
      <c r="O11" s="22" t="s">
        <v>52</v>
      </c>
      <c r="P11" s="17">
        <v>6</v>
      </c>
      <c r="Q11" s="18">
        <v>33.5</v>
      </c>
      <c r="R11" s="17">
        <v>5910</v>
      </c>
      <c r="S11" s="18">
        <v>3</v>
      </c>
      <c r="T11" s="70"/>
      <c r="U11" s="73"/>
      <c r="V11" s="55" t="s">
        <v>99</v>
      </c>
      <c r="W11" s="73"/>
    </row>
    <row r="12" spans="1:23" ht="11.25" customHeight="1">
      <c r="A12" s="67"/>
      <c r="B12" s="8">
        <v>9</v>
      </c>
      <c r="C12" s="16" t="s">
        <v>63</v>
      </c>
      <c r="D12" s="17">
        <v>1</v>
      </c>
      <c r="E12" s="18">
        <v>30.8</v>
      </c>
      <c r="F12" s="17">
        <v>1030</v>
      </c>
      <c r="G12" s="18">
        <v>18</v>
      </c>
      <c r="H12" s="70"/>
      <c r="I12" s="22" t="s">
        <v>77</v>
      </c>
      <c r="J12" s="17">
        <v>0</v>
      </c>
      <c r="K12" s="18"/>
      <c r="L12" s="17"/>
      <c r="M12" s="18">
        <v>23</v>
      </c>
      <c r="N12" s="70"/>
      <c r="O12" s="22" t="s">
        <v>85</v>
      </c>
      <c r="P12" s="17">
        <v>4</v>
      </c>
      <c r="Q12" s="18">
        <v>30.5</v>
      </c>
      <c r="R12" s="17">
        <v>3880</v>
      </c>
      <c r="S12" s="18">
        <v>7</v>
      </c>
      <c r="T12" s="70"/>
      <c r="U12" s="73"/>
      <c r="V12" s="55"/>
      <c r="W12" s="73"/>
    </row>
    <row r="13" spans="1:23" ht="11.25" customHeight="1">
      <c r="A13" s="68"/>
      <c r="B13" s="8">
        <v>10</v>
      </c>
      <c r="C13" s="16" t="s">
        <v>87</v>
      </c>
      <c r="D13" s="17">
        <v>6</v>
      </c>
      <c r="E13" s="18">
        <v>31.7</v>
      </c>
      <c r="F13" s="17">
        <v>5880</v>
      </c>
      <c r="G13" s="18">
        <v>1</v>
      </c>
      <c r="H13" s="71"/>
      <c r="I13" s="22" t="s">
        <v>75</v>
      </c>
      <c r="J13" s="17">
        <v>0</v>
      </c>
      <c r="K13" s="18"/>
      <c r="L13" s="17"/>
      <c r="M13" s="18">
        <v>23</v>
      </c>
      <c r="N13" s="71"/>
      <c r="O13" s="22" t="s">
        <v>30</v>
      </c>
      <c r="P13" s="17">
        <v>3</v>
      </c>
      <c r="Q13" s="18">
        <v>39.200000000000003</v>
      </c>
      <c r="R13" s="17">
        <v>3540</v>
      </c>
      <c r="S13" s="18">
        <v>8</v>
      </c>
      <c r="T13" s="71"/>
      <c r="U13" s="74"/>
      <c r="V13" s="56"/>
      <c r="W13" s="74"/>
    </row>
    <row r="14" spans="1:23" ht="11.25" customHeight="1">
      <c r="A14" s="76">
        <v>3</v>
      </c>
      <c r="B14" s="7">
        <v>11</v>
      </c>
      <c r="C14" s="12" t="s">
        <v>74</v>
      </c>
      <c r="D14" s="13">
        <v>1</v>
      </c>
      <c r="E14" s="14">
        <v>30.7</v>
      </c>
      <c r="F14" s="13">
        <v>1030</v>
      </c>
      <c r="G14" s="14">
        <v>19</v>
      </c>
      <c r="H14" s="78">
        <f>SUM(D14:D18)</f>
        <v>10</v>
      </c>
      <c r="I14" s="20" t="s">
        <v>82</v>
      </c>
      <c r="J14" s="13">
        <v>4</v>
      </c>
      <c r="K14" s="14">
        <v>29.1</v>
      </c>
      <c r="L14" s="13">
        <v>3790</v>
      </c>
      <c r="M14" s="14">
        <v>5</v>
      </c>
      <c r="N14" s="78">
        <f>SUM(J14:J18)</f>
        <v>13</v>
      </c>
      <c r="O14" s="20" t="s">
        <v>78</v>
      </c>
      <c r="P14" s="13">
        <v>3</v>
      </c>
      <c r="Q14" s="14">
        <v>28.5</v>
      </c>
      <c r="R14" s="13">
        <v>2760</v>
      </c>
      <c r="S14" s="14">
        <v>14</v>
      </c>
      <c r="T14" s="78">
        <f>SUM(P14:P18)</f>
        <v>11</v>
      </c>
      <c r="U14" s="80">
        <f>SUM(H14,N14,T14)</f>
        <v>34</v>
      </c>
      <c r="V14" s="94" t="s">
        <v>100</v>
      </c>
      <c r="W14" s="80">
        <f t="shared" ref="W14:W23" si="1">SUM(U14)-35</f>
        <v>-1</v>
      </c>
    </row>
    <row r="15" spans="1:23" ht="11.25" customHeight="1">
      <c r="A15" s="77"/>
      <c r="B15" s="7">
        <v>12</v>
      </c>
      <c r="C15" s="12" t="s">
        <v>43</v>
      </c>
      <c r="D15" s="13">
        <v>3</v>
      </c>
      <c r="E15" s="14">
        <v>32.5</v>
      </c>
      <c r="F15" s="13">
        <v>2940</v>
      </c>
      <c r="G15" s="14">
        <v>6</v>
      </c>
      <c r="H15" s="79"/>
      <c r="I15" s="19" t="s">
        <v>42</v>
      </c>
      <c r="J15" s="13">
        <v>2</v>
      </c>
      <c r="K15" s="14">
        <v>27.4</v>
      </c>
      <c r="L15" s="13">
        <v>1820</v>
      </c>
      <c r="M15" s="14">
        <v>13</v>
      </c>
      <c r="N15" s="79"/>
      <c r="O15" s="19" t="s">
        <v>50</v>
      </c>
      <c r="P15" s="13">
        <v>0</v>
      </c>
      <c r="Q15" s="14"/>
      <c r="R15" s="13"/>
      <c r="S15" s="14">
        <v>23</v>
      </c>
      <c r="T15" s="79"/>
      <c r="U15" s="81"/>
      <c r="V15" s="53"/>
      <c r="W15" s="81"/>
    </row>
    <row r="16" spans="1:23" ht="11.25" customHeight="1">
      <c r="A16" s="77"/>
      <c r="B16" s="7">
        <v>13</v>
      </c>
      <c r="C16" s="12" t="s">
        <v>79</v>
      </c>
      <c r="D16" s="13">
        <v>2</v>
      </c>
      <c r="E16" s="14">
        <v>25.5</v>
      </c>
      <c r="F16" s="13">
        <v>1760</v>
      </c>
      <c r="G16" s="14">
        <v>14</v>
      </c>
      <c r="H16" s="79"/>
      <c r="I16" s="20" t="s">
        <v>90</v>
      </c>
      <c r="J16" s="13">
        <v>0</v>
      </c>
      <c r="K16" s="14"/>
      <c r="L16" s="13"/>
      <c r="M16" s="14">
        <v>23</v>
      </c>
      <c r="N16" s="79"/>
      <c r="O16" s="20" t="s">
        <v>32</v>
      </c>
      <c r="P16" s="13">
        <v>0</v>
      </c>
      <c r="Q16" s="14"/>
      <c r="R16" s="13"/>
      <c r="S16" s="14">
        <v>23</v>
      </c>
      <c r="T16" s="79"/>
      <c r="U16" s="81"/>
      <c r="V16" s="53" t="s">
        <v>101</v>
      </c>
      <c r="W16" s="81"/>
    </row>
    <row r="17" spans="1:23" ht="11.25" customHeight="1">
      <c r="A17" s="77"/>
      <c r="B17" s="7">
        <v>14</v>
      </c>
      <c r="C17" s="12" t="s">
        <v>38</v>
      </c>
      <c r="D17" s="13">
        <v>1</v>
      </c>
      <c r="E17" s="14">
        <v>32.1</v>
      </c>
      <c r="F17" s="13">
        <v>1090</v>
      </c>
      <c r="G17" s="14">
        <v>16</v>
      </c>
      <c r="H17" s="79"/>
      <c r="I17" s="20" t="s">
        <v>46</v>
      </c>
      <c r="J17" s="13">
        <v>2</v>
      </c>
      <c r="K17" s="14">
        <v>28</v>
      </c>
      <c r="L17" s="13">
        <v>1850</v>
      </c>
      <c r="M17" s="14">
        <v>12</v>
      </c>
      <c r="N17" s="79"/>
      <c r="O17" s="20" t="s">
        <v>48</v>
      </c>
      <c r="P17" s="13">
        <v>3</v>
      </c>
      <c r="Q17" s="14">
        <v>33</v>
      </c>
      <c r="R17" s="13">
        <v>3060</v>
      </c>
      <c r="S17" s="14">
        <v>10</v>
      </c>
      <c r="T17" s="79"/>
      <c r="U17" s="81"/>
      <c r="V17" s="53"/>
      <c r="W17" s="81"/>
    </row>
    <row r="18" spans="1:23" ht="11.25" customHeight="1">
      <c r="A18" s="82"/>
      <c r="B18" s="7">
        <v>15</v>
      </c>
      <c r="C18" s="12" t="s">
        <v>54</v>
      </c>
      <c r="D18" s="13">
        <v>3</v>
      </c>
      <c r="E18" s="14">
        <v>31.3</v>
      </c>
      <c r="F18" s="13">
        <v>2880</v>
      </c>
      <c r="G18" s="14">
        <v>8</v>
      </c>
      <c r="H18" s="83"/>
      <c r="I18" s="19" t="s">
        <v>51</v>
      </c>
      <c r="J18" s="13">
        <v>5</v>
      </c>
      <c r="K18" s="14">
        <v>37.700000000000003</v>
      </c>
      <c r="L18" s="13">
        <v>5120</v>
      </c>
      <c r="M18" s="14">
        <v>3</v>
      </c>
      <c r="N18" s="83"/>
      <c r="O18" s="19" t="s">
        <v>80</v>
      </c>
      <c r="P18" s="13">
        <v>5</v>
      </c>
      <c r="Q18" s="14">
        <v>35.1</v>
      </c>
      <c r="R18" s="13">
        <v>4850</v>
      </c>
      <c r="S18" s="14">
        <v>6</v>
      </c>
      <c r="T18" s="83"/>
      <c r="U18" s="84"/>
      <c r="V18" s="54"/>
      <c r="W18" s="84"/>
    </row>
    <row r="19" spans="1:23" ht="11.25" customHeight="1">
      <c r="A19" s="66">
        <v>4</v>
      </c>
      <c r="B19" s="8">
        <v>16</v>
      </c>
      <c r="C19" s="16" t="s">
        <v>39</v>
      </c>
      <c r="D19" s="17">
        <v>0</v>
      </c>
      <c r="E19" s="18"/>
      <c r="F19" s="17"/>
      <c r="G19" s="18">
        <v>23</v>
      </c>
      <c r="H19" s="69">
        <f>SUM(D19:D23)</f>
        <v>11</v>
      </c>
      <c r="I19" s="22" t="s">
        <v>24</v>
      </c>
      <c r="J19" s="17">
        <v>2</v>
      </c>
      <c r="K19" s="18">
        <v>35.5</v>
      </c>
      <c r="L19" s="17">
        <v>2330</v>
      </c>
      <c r="M19" s="18">
        <v>7</v>
      </c>
      <c r="N19" s="69">
        <f>SUM(J19:J23)</f>
        <v>11</v>
      </c>
      <c r="O19" s="22" t="s">
        <v>64</v>
      </c>
      <c r="P19" s="17">
        <v>0</v>
      </c>
      <c r="Q19" s="18"/>
      <c r="R19" s="17"/>
      <c r="S19" s="18">
        <v>23</v>
      </c>
      <c r="T19" s="69">
        <f>SUM(P19:P23)</f>
        <v>14</v>
      </c>
      <c r="U19" s="72">
        <f>SUM(H19,N19,T19)</f>
        <v>36</v>
      </c>
      <c r="V19" s="75" t="s">
        <v>102</v>
      </c>
      <c r="W19" s="72">
        <f t="shared" ref="W19:W23" si="2">SUM(U19)-35</f>
        <v>1</v>
      </c>
    </row>
    <row r="20" spans="1:23" ht="11.25" customHeight="1">
      <c r="A20" s="67"/>
      <c r="B20" s="8">
        <v>17</v>
      </c>
      <c r="C20" s="16" t="s">
        <v>62</v>
      </c>
      <c r="D20" s="17">
        <v>3</v>
      </c>
      <c r="E20" s="18">
        <v>28.2</v>
      </c>
      <c r="F20" s="17">
        <v>2790</v>
      </c>
      <c r="G20" s="18">
        <v>10</v>
      </c>
      <c r="H20" s="70"/>
      <c r="I20" s="22" t="s">
        <v>28</v>
      </c>
      <c r="J20" s="17">
        <v>5</v>
      </c>
      <c r="K20" s="18">
        <v>36.5</v>
      </c>
      <c r="L20" s="17">
        <v>5210</v>
      </c>
      <c r="M20" s="18">
        <v>2</v>
      </c>
      <c r="N20" s="70"/>
      <c r="O20" s="22" t="s">
        <v>45</v>
      </c>
      <c r="P20" s="17">
        <v>6</v>
      </c>
      <c r="Q20" s="18">
        <v>36.5</v>
      </c>
      <c r="R20" s="17">
        <v>5790</v>
      </c>
      <c r="S20" s="18">
        <v>4</v>
      </c>
      <c r="T20" s="70"/>
      <c r="U20" s="73"/>
      <c r="V20" s="55"/>
      <c r="W20" s="73"/>
    </row>
    <row r="21" spans="1:23" ht="11.25" customHeight="1">
      <c r="A21" s="67"/>
      <c r="B21" s="8">
        <v>18</v>
      </c>
      <c r="C21" s="16" t="s">
        <v>31</v>
      </c>
      <c r="D21" s="17">
        <v>2</v>
      </c>
      <c r="E21" s="18">
        <v>28.4</v>
      </c>
      <c r="F21" s="17">
        <v>1910</v>
      </c>
      <c r="G21" s="18">
        <v>11</v>
      </c>
      <c r="H21" s="70"/>
      <c r="I21" s="22" t="s">
        <v>73</v>
      </c>
      <c r="J21" s="17">
        <v>2</v>
      </c>
      <c r="K21" s="18">
        <v>32.299999999999997</v>
      </c>
      <c r="L21" s="17">
        <v>2060</v>
      </c>
      <c r="M21" s="18">
        <v>9</v>
      </c>
      <c r="N21" s="70"/>
      <c r="O21" s="22" t="s">
        <v>70</v>
      </c>
      <c r="P21" s="17">
        <v>3</v>
      </c>
      <c r="Q21" s="18">
        <v>31.4</v>
      </c>
      <c r="R21" s="17">
        <v>2880</v>
      </c>
      <c r="S21" s="18">
        <v>12</v>
      </c>
      <c r="T21" s="70"/>
      <c r="U21" s="73"/>
      <c r="V21" s="55" t="s">
        <v>103</v>
      </c>
      <c r="W21" s="73"/>
    </row>
    <row r="22" spans="1:23" ht="11.25" customHeight="1">
      <c r="A22" s="67"/>
      <c r="B22" s="8">
        <v>19</v>
      </c>
      <c r="C22" s="16" t="s">
        <v>49</v>
      </c>
      <c r="D22" s="17">
        <v>5</v>
      </c>
      <c r="E22" s="18">
        <v>30</v>
      </c>
      <c r="F22" s="17">
        <v>4820</v>
      </c>
      <c r="G22" s="18">
        <v>4</v>
      </c>
      <c r="H22" s="70"/>
      <c r="I22" s="22" t="s">
        <v>60</v>
      </c>
      <c r="J22" s="17">
        <v>2</v>
      </c>
      <c r="K22" s="18">
        <v>28.1</v>
      </c>
      <c r="L22" s="17">
        <v>1880</v>
      </c>
      <c r="M22" s="18">
        <v>11</v>
      </c>
      <c r="N22" s="70"/>
      <c r="O22" s="22" t="s">
        <v>56</v>
      </c>
      <c r="P22" s="17">
        <v>3</v>
      </c>
      <c r="Q22" s="18">
        <v>28.5</v>
      </c>
      <c r="R22" s="17">
        <v>2910</v>
      </c>
      <c r="S22" s="18">
        <v>11</v>
      </c>
      <c r="T22" s="70"/>
      <c r="U22" s="73"/>
      <c r="V22" s="55"/>
      <c r="W22" s="73"/>
    </row>
    <row r="23" spans="1:23" ht="11.25" customHeight="1">
      <c r="A23" s="68"/>
      <c r="B23" s="8">
        <v>20</v>
      </c>
      <c r="C23" s="16" t="s">
        <v>76</v>
      </c>
      <c r="D23" s="17">
        <v>1</v>
      </c>
      <c r="E23" s="18">
        <v>28.5</v>
      </c>
      <c r="F23" s="17">
        <v>970</v>
      </c>
      <c r="G23" s="18">
        <v>21</v>
      </c>
      <c r="H23" s="71"/>
      <c r="I23" s="22" t="s">
        <v>86</v>
      </c>
      <c r="J23" s="17">
        <v>0</v>
      </c>
      <c r="K23" s="18"/>
      <c r="L23" s="17"/>
      <c r="M23" s="18">
        <v>23</v>
      </c>
      <c r="N23" s="71"/>
      <c r="O23" s="22" t="s">
        <v>58</v>
      </c>
      <c r="P23" s="17">
        <v>2</v>
      </c>
      <c r="Q23" s="18">
        <v>27</v>
      </c>
      <c r="R23" s="17">
        <v>1820</v>
      </c>
      <c r="S23" s="18">
        <v>17</v>
      </c>
      <c r="T23" s="71"/>
      <c r="U23" s="74"/>
      <c r="V23" s="56"/>
      <c r="W23" s="74"/>
    </row>
    <row r="24" spans="1:23" ht="11.25" customHeight="1">
      <c r="A24" s="76">
        <v>5</v>
      </c>
      <c r="B24" s="7">
        <v>21</v>
      </c>
      <c r="C24" s="12" t="s">
        <v>57</v>
      </c>
      <c r="D24" s="13">
        <v>3</v>
      </c>
      <c r="E24" s="14">
        <v>30</v>
      </c>
      <c r="F24" s="13">
        <v>2910</v>
      </c>
      <c r="G24" s="14">
        <v>7</v>
      </c>
      <c r="H24" s="78">
        <f>SUM(D24:D27)</f>
        <v>9</v>
      </c>
      <c r="I24" s="20" t="s">
        <v>41</v>
      </c>
      <c r="J24" s="13">
        <v>1</v>
      </c>
      <c r="K24" s="14">
        <v>26.8</v>
      </c>
      <c r="L24" s="13">
        <v>910</v>
      </c>
      <c r="M24" s="14">
        <v>15</v>
      </c>
      <c r="N24" s="78">
        <f>SUM(J24:J27)</f>
        <v>10</v>
      </c>
      <c r="O24" s="20" t="s">
        <v>29</v>
      </c>
      <c r="P24" s="13">
        <v>5</v>
      </c>
      <c r="Q24" s="14">
        <v>31.8</v>
      </c>
      <c r="R24" s="13">
        <v>4970</v>
      </c>
      <c r="S24" s="14">
        <v>5</v>
      </c>
      <c r="T24" s="78">
        <f>SUM(P24:P27)</f>
        <v>9</v>
      </c>
      <c r="U24" s="80">
        <f>SUM(H24,N24,T24)</f>
        <v>28</v>
      </c>
      <c r="V24" s="94" t="s">
        <v>104</v>
      </c>
      <c r="W24" s="80">
        <f>SUM(U24)-35</f>
        <v>-7</v>
      </c>
    </row>
    <row r="25" spans="1:23" ht="11.25" customHeight="1">
      <c r="A25" s="77"/>
      <c r="B25" s="7">
        <v>22</v>
      </c>
      <c r="C25" s="12" t="s">
        <v>71</v>
      </c>
      <c r="D25" s="13">
        <v>2</v>
      </c>
      <c r="E25" s="14">
        <v>27.1</v>
      </c>
      <c r="F25" s="13">
        <v>1850</v>
      </c>
      <c r="G25" s="14">
        <v>13</v>
      </c>
      <c r="H25" s="79"/>
      <c r="I25" s="20" t="s">
        <v>69</v>
      </c>
      <c r="J25" s="13">
        <v>9</v>
      </c>
      <c r="K25" s="14">
        <v>31.8</v>
      </c>
      <c r="L25" s="13">
        <v>8760</v>
      </c>
      <c r="M25" s="14">
        <v>1</v>
      </c>
      <c r="N25" s="79"/>
      <c r="O25" s="20" t="s">
        <v>44</v>
      </c>
      <c r="P25" s="13">
        <v>2</v>
      </c>
      <c r="Q25" s="14">
        <v>36.4</v>
      </c>
      <c r="R25" s="13">
        <v>2180</v>
      </c>
      <c r="S25" s="14">
        <v>15</v>
      </c>
      <c r="T25" s="79"/>
      <c r="U25" s="81"/>
      <c r="V25" s="53"/>
      <c r="W25" s="81"/>
    </row>
    <row r="26" spans="1:23" ht="11.25" customHeight="1">
      <c r="A26" s="77"/>
      <c r="B26" s="7">
        <v>23</v>
      </c>
      <c r="C26" s="12" t="s">
        <v>37</v>
      </c>
      <c r="D26" s="13">
        <v>4</v>
      </c>
      <c r="E26" s="14">
        <v>29.3</v>
      </c>
      <c r="F26" s="13">
        <v>3790</v>
      </c>
      <c r="G26" s="14">
        <v>5</v>
      </c>
      <c r="H26" s="79"/>
      <c r="I26" s="19"/>
      <c r="J26" s="13"/>
      <c r="K26" s="14"/>
      <c r="L26" s="13"/>
      <c r="M26" s="14"/>
      <c r="N26" s="79"/>
      <c r="O26" s="19" t="s">
        <v>66</v>
      </c>
      <c r="P26" s="13">
        <v>2</v>
      </c>
      <c r="Q26" s="14">
        <v>29.5</v>
      </c>
      <c r="R26" s="13">
        <v>1880</v>
      </c>
      <c r="S26" s="14">
        <v>16</v>
      </c>
      <c r="T26" s="79"/>
      <c r="U26" s="81"/>
      <c r="V26" s="53" t="s">
        <v>105</v>
      </c>
      <c r="W26" s="81"/>
    </row>
    <row r="27" spans="1:23" ht="11.25" customHeight="1">
      <c r="A27" s="77"/>
      <c r="B27" s="7">
        <v>24</v>
      </c>
      <c r="C27" s="12"/>
      <c r="D27" s="13"/>
      <c r="E27" s="14"/>
      <c r="F27" s="13"/>
      <c r="G27" s="14"/>
      <c r="H27" s="79"/>
      <c r="I27" s="19"/>
      <c r="J27" s="13"/>
      <c r="K27" s="14"/>
      <c r="L27" s="13"/>
      <c r="M27" s="14"/>
      <c r="N27" s="79"/>
      <c r="O27" s="19"/>
      <c r="P27" s="13"/>
      <c r="Q27" s="14"/>
      <c r="R27" s="13"/>
      <c r="S27" s="14"/>
      <c r="T27" s="79"/>
      <c r="U27" s="81"/>
      <c r="V27" s="53"/>
      <c r="W27" s="81"/>
    </row>
    <row r="28" spans="1:23" s="5" customFormat="1" ht="11.25">
      <c r="A28" s="57" t="s">
        <v>34</v>
      </c>
      <c r="B28" s="58"/>
      <c r="C28" s="59" t="s">
        <v>8</v>
      </c>
      <c r="D28" s="59"/>
      <c r="E28" s="59"/>
      <c r="F28" s="59"/>
      <c r="G28" s="59"/>
      <c r="H28" s="59"/>
      <c r="I28" s="59" t="s">
        <v>11</v>
      </c>
      <c r="J28" s="59"/>
      <c r="K28" s="59"/>
      <c r="L28" s="59"/>
      <c r="M28" s="59"/>
      <c r="N28" s="59"/>
      <c r="O28" s="59" t="s">
        <v>10</v>
      </c>
      <c r="P28" s="59"/>
      <c r="Q28" s="59"/>
      <c r="R28" s="59"/>
      <c r="S28" s="59"/>
      <c r="T28" s="59"/>
      <c r="U28" s="60">
        <f>SUM(C30,I30,O30)</f>
        <v>174</v>
      </c>
      <c r="V28" s="23" t="s">
        <v>15</v>
      </c>
      <c r="W28" s="45" t="s">
        <v>12</v>
      </c>
    </row>
    <row r="29" spans="1:23" s="5" customFormat="1" ht="11.25">
      <c r="A29" s="63">
        <v>2020</v>
      </c>
      <c r="B29" s="64"/>
      <c r="C29" s="59" t="s">
        <v>9</v>
      </c>
      <c r="D29" s="59"/>
      <c r="E29" s="59"/>
      <c r="F29" s="59"/>
      <c r="G29" s="59"/>
      <c r="H29" s="59"/>
      <c r="I29" s="59" t="s">
        <v>9</v>
      </c>
      <c r="J29" s="59"/>
      <c r="K29" s="59"/>
      <c r="L29" s="59"/>
      <c r="M29" s="59"/>
      <c r="N29" s="59"/>
      <c r="O29" s="59" t="s">
        <v>9</v>
      </c>
      <c r="P29" s="59"/>
      <c r="Q29" s="59"/>
      <c r="R29" s="59"/>
      <c r="S29" s="59"/>
      <c r="T29" s="59"/>
      <c r="U29" s="61"/>
      <c r="V29" s="24" t="s">
        <v>16</v>
      </c>
      <c r="W29" s="46" t="s">
        <v>13</v>
      </c>
    </row>
    <row r="30" spans="1:23" s="5" customFormat="1" ht="11.25">
      <c r="A30" s="57" t="s">
        <v>22</v>
      </c>
      <c r="B30" s="58"/>
      <c r="C30" s="65">
        <f>SUM(H4:H27)</f>
        <v>55</v>
      </c>
      <c r="D30" s="65"/>
      <c r="E30" s="65"/>
      <c r="F30" s="65"/>
      <c r="G30" s="65"/>
      <c r="H30" s="65"/>
      <c r="I30" s="65">
        <f>SUM(N4:N27)</f>
        <v>48</v>
      </c>
      <c r="J30" s="65"/>
      <c r="K30" s="65"/>
      <c r="L30" s="65"/>
      <c r="M30" s="65"/>
      <c r="N30" s="65"/>
      <c r="O30" s="65">
        <f>SUM(T4:T27)</f>
        <v>71</v>
      </c>
      <c r="P30" s="65"/>
      <c r="Q30" s="65"/>
      <c r="R30" s="65"/>
      <c r="S30" s="65"/>
      <c r="T30" s="65"/>
      <c r="U30" s="62"/>
      <c r="V30" s="24" t="s">
        <v>17</v>
      </c>
      <c r="W30" s="47" t="s">
        <v>14</v>
      </c>
    </row>
    <row r="31" spans="1:23" ht="16.5" customHeight="1">
      <c r="A31" s="48" t="s">
        <v>35</v>
      </c>
      <c r="B31" s="49"/>
      <c r="C31" s="50" t="s">
        <v>5</v>
      </c>
      <c r="D31" s="51"/>
      <c r="E31" s="51"/>
      <c r="F31" s="51"/>
      <c r="G31" s="52"/>
      <c r="H31" s="9">
        <f>SUM(H4:H27)/5</f>
        <v>11</v>
      </c>
      <c r="I31" s="50" t="s">
        <v>5</v>
      </c>
      <c r="J31" s="51"/>
      <c r="K31" s="51"/>
      <c r="L31" s="51"/>
      <c r="M31" s="52"/>
      <c r="N31" s="9">
        <f>SUM(N4:N27)/5</f>
        <v>9.6</v>
      </c>
      <c r="O31" s="50" t="s">
        <v>5</v>
      </c>
      <c r="P31" s="51"/>
      <c r="Q31" s="51"/>
      <c r="R31" s="51"/>
      <c r="S31" s="52"/>
      <c r="T31" s="9">
        <f>SUM(T4:T27)/5</f>
        <v>14.2</v>
      </c>
      <c r="U31" s="10">
        <f>SUM(U4:U27)/5</f>
        <v>34.799999999999997</v>
      </c>
      <c r="V31" s="25" t="s">
        <v>18</v>
      </c>
      <c r="W31" s="11">
        <f>SUM(W4:W27)</f>
        <v>-1</v>
      </c>
    </row>
    <row r="32" spans="1:23" ht="153.75" customHeight="1">
      <c r="C32" s="34"/>
      <c r="I32" s="34"/>
      <c r="J32" s="32"/>
      <c r="K32" s="32"/>
      <c r="L32" s="32"/>
      <c r="M32" s="32"/>
      <c r="N32" s="33"/>
      <c r="O32" s="34"/>
      <c r="U32" s="2"/>
    </row>
    <row r="33" spans="1:23" ht="19.5" customHeight="1">
      <c r="A33" s="85" t="s">
        <v>106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7"/>
    </row>
    <row r="34" spans="1:23" ht="11.25">
      <c r="A34" s="88" t="s">
        <v>6</v>
      </c>
      <c r="B34" s="90" t="s">
        <v>7</v>
      </c>
      <c r="C34" s="91" t="s">
        <v>122</v>
      </c>
      <c r="D34" s="91"/>
      <c r="E34" s="91"/>
      <c r="F34" s="91"/>
      <c r="G34" s="91"/>
      <c r="H34" s="92"/>
      <c r="I34" s="93" t="s">
        <v>123</v>
      </c>
      <c r="J34" s="93"/>
      <c r="K34" s="93"/>
      <c r="L34" s="93"/>
      <c r="M34" s="93"/>
      <c r="N34" s="93"/>
      <c r="O34" s="93" t="s">
        <v>124</v>
      </c>
      <c r="P34" s="93"/>
      <c r="Q34" s="93"/>
      <c r="R34" s="93"/>
      <c r="S34" s="93"/>
      <c r="T34" s="93"/>
      <c r="U34" s="35" t="s">
        <v>20</v>
      </c>
      <c r="V34" s="90" t="s">
        <v>21</v>
      </c>
      <c r="W34" s="27" t="s">
        <v>26</v>
      </c>
    </row>
    <row r="35" spans="1:23" ht="11.25">
      <c r="A35" s="89"/>
      <c r="B35" s="90"/>
      <c r="C35" s="28" t="s">
        <v>19</v>
      </c>
      <c r="D35" s="36" t="s">
        <v>2</v>
      </c>
      <c r="E35" s="36" t="s">
        <v>3</v>
      </c>
      <c r="F35" s="36" t="s">
        <v>4</v>
      </c>
      <c r="G35" s="36" t="s">
        <v>33</v>
      </c>
      <c r="H35" s="36" t="s">
        <v>1</v>
      </c>
      <c r="I35" s="30" t="s">
        <v>19</v>
      </c>
      <c r="J35" s="36" t="s">
        <v>2</v>
      </c>
      <c r="K35" s="36" t="s">
        <v>3</v>
      </c>
      <c r="L35" s="36" t="s">
        <v>4</v>
      </c>
      <c r="M35" s="36" t="s">
        <v>33</v>
      </c>
      <c r="N35" s="36" t="s">
        <v>1</v>
      </c>
      <c r="O35" s="30" t="s">
        <v>19</v>
      </c>
      <c r="P35" s="36" t="s">
        <v>2</v>
      </c>
      <c r="Q35" s="36" t="s">
        <v>3</v>
      </c>
      <c r="R35" s="36" t="s">
        <v>4</v>
      </c>
      <c r="S35" s="36" t="s">
        <v>33</v>
      </c>
      <c r="T35" s="36" t="s">
        <v>1</v>
      </c>
      <c r="U35" s="36" t="s">
        <v>0</v>
      </c>
      <c r="V35" s="90"/>
      <c r="W35" s="31" t="s">
        <v>27</v>
      </c>
    </row>
    <row r="36" spans="1:23" ht="11.25">
      <c r="A36" s="76">
        <v>1</v>
      </c>
      <c r="B36" s="7">
        <v>1</v>
      </c>
      <c r="C36" s="12" t="s">
        <v>51</v>
      </c>
      <c r="D36" s="13">
        <v>1</v>
      </c>
      <c r="E36" s="14">
        <v>26.7</v>
      </c>
      <c r="F36" s="13">
        <v>910</v>
      </c>
      <c r="G36" s="14">
        <v>17</v>
      </c>
      <c r="H36" s="78">
        <f>SUM(D36:D40)</f>
        <v>6</v>
      </c>
      <c r="I36" s="19" t="s">
        <v>93</v>
      </c>
      <c r="J36" s="13">
        <v>1</v>
      </c>
      <c r="K36" s="14">
        <v>30.5</v>
      </c>
      <c r="L36" s="13">
        <v>1030</v>
      </c>
      <c r="M36" s="14">
        <v>11</v>
      </c>
      <c r="N36" s="78">
        <f>SUM(J36:J40)</f>
        <v>6</v>
      </c>
      <c r="O36" s="19" t="s">
        <v>37</v>
      </c>
      <c r="P36" s="13">
        <v>1</v>
      </c>
      <c r="Q36" s="14">
        <v>29.2</v>
      </c>
      <c r="R36" s="13">
        <v>1000</v>
      </c>
      <c r="S36" s="14">
        <v>9</v>
      </c>
      <c r="T36" s="78">
        <f>SUM(P36:P40)</f>
        <v>4</v>
      </c>
      <c r="U36" s="80">
        <f>SUM(H36,N36,T36)</f>
        <v>16</v>
      </c>
      <c r="V36" s="94" t="s">
        <v>108</v>
      </c>
      <c r="W36" s="80">
        <f>SUM(U36)-22</f>
        <v>-6</v>
      </c>
    </row>
    <row r="37" spans="1:23" ht="11.25">
      <c r="A37" s="77"/>
      <c r="B37" s="7">
        <v>2</v>
      </c>
      <c r="C37" s="12" t="s">
        <v>125</v>
      </c>
      <c r="D37" s="13">
        <v>1</v>
      </c>
      <c r="E37" s="14">
        <v>30.2</v>
      </c>
      <c r="F37" s="13">
        <v>1030</v>
      </c>
      <c r="G37" s="14">
        <v>13</v>
      </c>
      <c r="H37" s="79"/>
      <c r="I37" s="19" t="s">
        <v>39</v>
      </c>
      <c r="J37" s="13">
        <v>4</v>
      </c>
      <c r="K37" s="14">
        <v>36</v>
      </c>
      <c r="L37" s="13">
        <v>3910</v>
      </c>
      <c r="M37" s="14">
        <v>2</v>
      </c>
      <c r="N37" s="79"/>
      <c r="O37" s="19" t="s">
        <v>46</v>
      </c>
      <c r="P37" s="13">
        <v>1</v>
      </c>
      <c r="Q37" s="14">
        <v>29</v>
      </c>
      <c r="R37" s="13">
        <v>970</v>
      </c>
      <c r="S37" s="14">
        <v>10</v>
      </c>
      <c r="T37" s="79"/>
      <c r="U37" s="81"/>
      <c r="V37" s="53"/>
      <c r="W37" s="81"/>
    </row>
    <row r="38" spans="1:23" ht="11.25" customHeight="1">
      <c r="A38" s="77"/>
      <c r="B38" s="7">
        <v>3</v>
      </c>
      <c r="C38" s="12" t="s">
        <v>52</v>
      </c>
      <c r="D38" s="13">
        <v>0</v>
      </c>
      <c r="E38" s="14"/>
      <c r="F38" s="13"/>
      <c r="G38" s="14">
        <v>23</v>
      </c>
      <c r="H38" s="79"/>
      <c r="I38" s="20" t="s">
        <v>64</v>
      </c>
      <c r="J38" s="13">
        <v>0</v>
      </c>
      <c r="K38" s="14"/>
      <c r="L38" s="13"/>
      <c r="M38" s="14">
        <v>23</v>
      </c>
      <c r="N38" s="79"/>
      <c r="O38" s="20" t="s">
        <v>42</v>
      </c>
      <c r="P38" s="13">
        <v>2</v>
      </c>
      <c r="Q38" s="14">
        <v>33.4</v>
      </c>
      <c r="R38" s="13">
        <v>2000</v>
      </c>
      <c r="S38" s="14">
        <v>4</v>
      </c>
      <c r="T38" s="79"/>
      <c r="U38" s="81"/>
      <c r="V38" s="38" t="s">
        <v>109</v>
      </c>
      <c r="W38" s="81"/>
    </row>
    <row r="39" spans="1:23" ht="11.25">
      <c r="A39" s="77"/>
      <c r="B39" s="7">
        <v>4</v>
      </c>
      <c r="C39" s="12" t="s">
        <v>89</v>
      </c>
      <c r="D39" s="13">
        <v>1</v>
      </c>
      <c r="E39" s="14">
        <v>29.1</v>
      </c>
      <c r="F39" s="13">
        <v>1000</v>
      </c>
      <c r="G39" s="14">
        <v>14</v>
      </c>
      <c r="H39" s="79"/>
      <c r="I39" s="20" t="s">
        <v>57</v>
      </c>
      <c r="J39" s="13">
        <v>0</v>
      </c>
      <c r="K39" s="14"/>
      <c r="L39" s="13"/>
      <c r="M39" s="14">
        <v>23</v>
      </c>
      <c r="N39" s="79"/>
      <c r="O39" s="20" t="s">
        <v>47</v>
      </c>
      <c r="P39" s="13">
        <v>0</v>
      </c>
      <c r="Q39" s="14"/>
      <c r="R39" s="13"/>
      <c r="S39" s="14">
        <v>23</v>
      </c>
      <c r="T39" s="79"/>
      <c r="U39" s="81"/>
      <c r="V39" s="38" t="s">
        <v>110</v>
      </c>
      <c r="W39" s="81"/>
    </row>
    <row r="40" spans="1:23" ht="11.25">
      <c r="A40" s="82"/>
      <c r="B40" s="7">
        <v>5</v>
      </c>
      <c r="C40" s="15" t="s">
        <v>85</v>
      </c>
      <c r="D40" s="13">
        <v>3</v>
      </c>
      <c r="E40" s="14">
        <v>27.7</v>
      </c>
      <c r="F40" s="13">
        <v>2790</v>
      </c>
      <c r="G40" s="14">
        <v>11</v>
      </c>
      <c r="H40" s="83"/>
      <c r="I40" s="19" t="s">
        <v>81</v>
      </c>
      <c r="J40" s="13">
        <v>1</v>
      </c>
      <c r="K40" s="14">
        <v>30.4</v>
      </c>
      <c r="L40" s="13">
        <v>1030</v>
      </c>
      <c r="M40" s="14">
        <v>12</v>
      </c>
      <c r="N40" s="83"/>
      <c r="O40" s="19" t="s">
        <v>74</v>
      </c>
      <c r="P40" s="13">
        <v>0</v>
      </c>
      <c r="Q40" s="14"/>
      <c r="R40" s="13"/>
      <c r="S40" s="14">
        <v>23</v>
      </c>
      <c r="T40" s="83"/>
      <c r="U40" s="84"/>
      <c r="V40" s="40"/>
      <c r="W40" s="84"/>
    </row>
    <row r="41" spans="1:23" ht="11.25" customHeight="1">
      <c r="A41" s="66">
        <v>2</v>
      </c>
      <c r="B41" s="8">
        <v>6</v>
      </c>
      <c r="C41" s="16" t="s">
        <v>82</v>
      </c>
      <c r="D41" s="17">
        <v>3</v>
      </c>
      <c r="E41" s="18">
        <v>35</v>
      </c>
      <c r="F41" s="17">
        <v>3150</v>
      </c>
      <c r="G41" s="18">
        <v>7</v>
      </c>
      <c r="H41" s="69">
        <f>SUM(D41:D45)</f>
        <v>16</v>
      </c>
      <c r="I41" s="21" t="s">
        <v>23</v>
      </c>
      <c r="J41" s="17">
        <v>3</v>
      </c>
      <c r="K41" s="18">
        <v>27.2</v>
      </c>
      <c r="L41" s="17">
        <v>2730</v>
      </c>
      <c r="M41" s="18">
        <v>4</v>
      </c>
      <c r="N41" s="69">
        <f>SUM(J41:J45)</f>
        <v>13</v>
      </c>
      <c r="O41" s="21" t="s">
        <v>43</v>
      </c>
      <c r="P41" s="17">
        <v>0</v>
      </c>
      <c r="Q41" s="18"/>
      <c r="R41" s="17"/>
      <c r="S41" s="18">
        <v>23</v>
      </c>
      <c r="T41" s="69">
        <f>SUM(P41:P45)</f>
        <v>7</v>
      </c>
      <c r="U41" s="72">
        <f>SUM(H41,N41,T41)</f>
        <v>36</v>
      </c>
      <c r="V41" s="37" t="s">
        <v>111</v>
      </c>
      <c r="W41" s="72">
        <f t="shared" ref="W41:W55" si="3">SUM(U41)-22</f>
        <v>14</v>
      </c>
    </row>
    <row r="42" spans="1:23" ht="11.25" customHeight="1">
      <c r="A42" s="67"/>
      <c r="B42" s="8">
        <v>7</v>
      </c>
      <c r="C42" s="16" t="s">
        <v>32</v>
      </c>
      <c r="D42" s="17">
        <v>5</v>
      </c>
      <c r="E42" s="18">
        <v>29.8</v>
      </c>
      <c r="F42" s="17">
        <v>4580</v>
      </c>
      <c r="G42" s="18">
        <v>5</v>
      </c>
      <c r="H42" s="70"/>
      <c r="I42" s="22" t="s">
        <v>78</v>
      </c>
      <c r="J42" s="17">
        <v>1</v>
      </c>
      <c r="K42" s="18">
        <v>28.5</v>
      </c>
      <c r="L42" s="17">
        <v>970</v>
      </c>
      <c r="M42" s="18">
        <v>14</v>
      </c>
      <c r="N42" s="70"/>
      <c r="O42" s="22" t="s">
        <v>24</v>
      </c>
      <c r="P42" s="17">
        <v>3</v>
      </c>
      <c r="Q42" s="18">
        <v>29.3</v>
      </c>
      <c r="R42" s="17">
        <v>2850</v>
      </c>
      <c r="S42" s="18">
        <v>1</v>
      </c>
      <c r="T42" s="70"/>
      <c r="U42" s="73"/>
      <c r="V42" s="37" t="s">
        <v>110</v>
      </c>
      <c r="W42" s="73"/>
    </row>
    <row r="43" spans="1:23" ht="11.25" customHeight="1">
      <c r="A43" s="67"/>
      <c r="B43" s="8">
        <v>8</v>
      </c>
      <c r="C43" s="16" t="s">
        <v>86</v>
      </c>
      <c r="D43" s="17">
        <v>1</v>
      </c>
      <c r="E43" s="18">
        <v>28.5</v>
      </c>
      <c r="F43" s="17">
        <v>970</v>
      </c>
      <c r="G43" s="18">
        <v>15</v>
      </c>
      <c r="H43" s="70"/>
      <c r="I43" s="22" t="s">
        <v>29</v>
      </c>
      <c r="J43" s="17">
        <v>2</v>
      </c>
      <c r="K43" s="18">
        <v>28.5</v>
      </c>
      <c r="L43" s="17">
        <v>1940</v>
      </c>
      <c r="M43" s="18">
        <v>7</v>
      </c>
      <c r="N43" s="70"/>
      <c r="O43" s="22" t="s">
        <v>87</v>
      </c>
      <c r="P43" s="17">
        <v>1</v>
      </c>
      <c r="Q43" s="18">
        <v>36</v>
      </c>
      <c r="R43" s="17">
        <v>1180</v>
      </c>
      <c r="S43" s="18">
        <v>7</v>
      </c>
      <c r="T43" s="70"/>
      <c r="U43" s="73"/>
      <c r="V43" s="41"/>
      <c r="W43" s="73"/>
    </row>
    <row r="44" spans="1:23" ht="11.25" customHeight="1">
      <c r="A44" s="67"/>
      <c r="B44" s="8">
        <v>9</v>
      </c>
      <c r="C44" s="16" t="s">
        <v>55</v>
      </c>
      <c r="D44" s="17">
        <v>6</v>
      </c>
      <c r="E44" s="18">
        <v>35.799999999999997</v>
      </c>
      <c r="F44" s="17">
        <v>5910</v>
      </c>
      <c r="G44" s="18">
        <v>1</v>
      </c>
      <c r="H44" s="70"/>
      <c r="I44" s="22" t="s">
        <v>63</v>
      </c>
      <c r="J44" s="17">
        <v>3</v>
      </c>
      <c r="K44" s="18">
        <v>27</v>
      </c>
      <c r="L44" s="17">
        <v>2700</v>
      </c>
      <c r="M44" s="18">
        <v>5</v>
      </c>
      <c r="N44" s="70"/>
      <c r="O44" s="22" t="s">
        <v>75</v>
      </c>
      <c r="P44" s="17">
        <v>2</v>
      </c>
      <c r="Q44" s="18">
        <v>25.2</v>
      </c>
      <c r="R44" s="17">
        <v>1760</v>
      </c>
      <c r="S44" s="18">
        <v>6</v>
      </c>
      <c r="T44" s="70"/>
      <c r="U44" s="73"/>
      <c r="V44" s="42" t="s">
        <v>112</v>
      </c>
      <c r="W44" s="73"/>
    </row>
    <row r="45" spans="1:23" ht="11.25" customHeight="1">
      <c r="A45" s="68"/>
      <c r="B45" s="8">
        <v>10</v>
      </c>
      <c r="C45" s="16" t="s">
        <v>30</v>
      </c>
      <c r="D45" s="17">
        <v>1</v>
      </c>
      <c r="E45" s="18">
        <v>26.5</v>
      </c>
      <c r="F45" s="17">
        <v>910</v>
      </c>
      <c r="G45" s="18">
        <v>18</v>
      </c>
      <c r="H45" s="71"/>
      <c r="I45" s="22" t="s">
        <v>79</v>
      </c>
      <c r="J45" s="17">
        <v>4</v>
      </c>
      <c r="K45" s="18">
        <v>30</v>
      </c>
      <c r="L45" s="17">
        <v>3850</v>
      </c>
      <c r="M45" s="18">
        <v>3</v>
      </c>
      <c r="N45" s="71"/>
      <c r="O45" s="22" t="s">
        <v>54</v>
      </c>
      <c r="P45" s="17">
        <v>1</v>
      </c>
      <c r="Q45" s="18">
        <v>28.9</v>
      </c>
      <c r="R45" s="17">
        <v>970</v>
      </c>
      <c r="S45" s="18">
        <v>11</v>
      </c>
      <c r="T45" s="71"/>
      <c r="U45" s="74"/>
      <c r="V45" s="42" t="s">
        <v>113</v>
      </c>
      <c r="W45" s="74"/>
    </row>
    <row r="46" spans="1:23" ht="11.25" customHeight="1">
      <c r="A46" s="76">
        <v>3</v>
      </c>
      <c r="B46" s="7">
        <v>11</v>
      </c>
      <c r="C46" s="12" t="s">
        <v>80</v>
      </c>
      <c r="D46" s="13">
        <v>4</v>
      </c>
      <c r="E46" s="14">
        <v>28.5</v>
      </c>
      <c r="F46" s="13">
        <v>3730</v>
      </c>
      <c r="G46" s="14">
        <v>6</v>
      </c>
      <c r="H46" s="78">
        <f>SUM(D46:D50)</f>
        <v>21</v>
      </c>
      <c r="I46" s="20" t="s">
        <v>31</v>
      </c>
      <c r="J46" s="13">
        <v>1</v>
      </c>
      <c r="K46" s="14">
        <v>27.6</v>
      </c>
      <c r="L46" s="13">
        <v>940</v>
      </c>
      <c r="M46" s="14">
        <v>16</v>
      </c>
      <c r="N46" s="78">
        <f>SUM(J46:J50)</f>
        <v>7</v>
      </c>
      <c r="O46" s="20" t="s">
        <v>71</v>
      </c>
      <c r="P46" s="13">
        <v>1</v>
      </c>
      <c r="Q46" s="14">
        <v>27.5</v>
      </c>
      <c r="R46" s="13">
        <v>940</v>
      </c>
      <c r="S46" s="14">
        <v>12</v>
      </c>
      <c r="T46" s="78">
        <f>SUM(P46:P50)</f>
        <v>5</v>
      </c>
      <c r="U46" s="80">
        <f>SUM(H46,N46,T46)</f>
        <v>33</v>
      </c>
      <c r="V46" s="43"/>
      <c r="W46" s="80">
        <f t="shared" ref="W46:W55" si="4">SUM(U46)-22</f>
        <v>11</v>
      </c>
    </row>
    <row r="47" spans="1:23" ht="11.25" customHeight="1">
      <c r="A47" s="77"/>
      <c r="B47" s="7">
        <v>12</v>
      </c>
      <c r="C47" s="12" t="s">
        <v>59</v>
      </c>
      <c r="D47" s="13">
        <v>6</v>
      </c>
      <c r="E47" s="14">
        <v>29</v>
      </c>
      <c r="F47" s="13">
        <v>5490</v>
      </c>
      <c r="G47" s="14">
        <v>2</v>
      </c>
      <c r="H47" s="79"/>
      <c r="I47" s="19" t="s">
        <v>53</v>
      </c>
      <c r="J47" s="13">
        <v>6</v>
      </c>
      <c r="K47" s="14">
        <v>29.1</v>
      </c>
      <c r="L47" s="13">
        <v>5640</v>
      </c>
      <c r="M47" s="14">
        <v>1</v>
      </c>
      <c r="N47" s="79"/>
      <c r="O47" s="19" t="s">
        <v>38</v>
      </c>
      <c r="P47" s="13">
        <v>2</v>
      </c>
      <c r="Q47" s="14">
        <v>29.1</v>
      </c>
      <c r="R47" s="13">
        <v>1940</v>
      </c>
      <c r="S47" s="14">
        <v>5</v>
      </c>
      <c r="T47" s="79"/>
      <c r="U47" s="81"/>
      <c r="V47" s="44" t="s">
        <v>114</v>
      </c>
      <c r="W47" s="81"/>
    </row>
    <row r="48" spans="1:23" ht="11.25" customHeight="1">
      <c r="A48" s="77"/>
      <c r="B48" s="7">
        <v>13</v>
      </c>
      <c r="C48" s="12" t="s">
        <v>28</v>
      </c>
      <c r="D48" s="13">
        <v>5</v>
      </c>
      <c r="E48" s="14">
        <v>30.5</v>
      </c>
      <c r="F48" s="13">
        <v>4850</v>
      </c>
      <c r="G48" s="14">
        <v>4</v>
      </c>
      <c r="H48" s="79"/>
      <c r="I48" s="20" t="s">
        <v>44</v>
      </c>
      <c r="J48" s="13">
        <v>0</v>
      </c>
      <c r="K48" s="14"/>
      <c r="L48" s="13"/>
      <c r="M48" s="14">
        <v>23</v>
      </c>
      <c r="N48" s="79"/>
      <c r="O48" s="20" t="s">
        <v>65</v>
      </c>
      <c r="P48" s="13">
        <v>0</v>
      </c>
      <c r="Q48" s="14"/>
      <c r="R48" s="13"/>
      <c r="S48" s="14">
        <v>23</v>
      </c>
      <c r="T48" s="79"/>
      <c r="U48" s="81"/>
      <c r="V48" s="44" t="s">
        <v>113</v>
      </c>
      <c r="W48" s="81"/>
    </row>
    <row r="49" spans="1:23" ht="12.75" customHeight="1">
      <c r="A49" s="77"/>
      <c r="B49" s="7">
        <v>14</v>
      </c>
      <c r="C49" s="12" t="s">
        <v>56</v>
      </c>
      <c r="D49" s="13">
        <v>5</v>
      </c>
      <c r="E49" s="14">
        <v>30.2</v>
      </c>
      <c r="F49" s="13">
        <v>4940</v>
      </c>
      <c r="G49" s="14">
        <v>3</v>
      </c>
      <c r="H49" s="79"/>
      <c r="I49" s="20" t="s">
        <v>50</v>
      </c>
      <c r="J49" s="13">
        <v>0</v>
      </c>
      <c r="K49" s="14"/>
      <c r="L49" s="13"/>
      <c r="M49" s="14">
        <v>23</v>
      </c>
      <c r="N49" s="79"/>
      <c r="O49" s="20" t="s">
        <v>92</v>
      </c>
      <c r="P49" s="13">
        <v>1</v>
      </c>
      <c r="Q49" s="14">
        <v>29.5</v>
      </c>
      <c r="R49" s="13">
        <v>1000</v>
      </c>
      <c r="S49" s="14">
        <v>8</v>
      </c>
      <c r="T49" s="79"/>
      <c r="U49" s="81"/>
      <c r="V49" s="53" t="s">
        <v>115</v>
      </c>
      <c r="W49" s="81"/>
    </row>
    <row r="50" spans="1:23" ht="11.25" customHeight="1">
      <c r="A50" s="82"/>
      <c r="B50" s="7">
        <v>15</v>
      </c>
      <c r="C50" s="12" t="s">
        <v>40</v>
      </c>
      <c r="D50" s="13">
        <v>1</v>
      </c>
      <c r="E50" s="14">
        <v>27</v>
      </c>
      <c r="F50" s="13">
        <v>910</v>
      </c>
      <c r="G50" s="14">
        <v>16</v>
      </c>
      <c r="H50" s="83"/>
      <c r="I50" s="19" t="s">
        <v>84</v>
      </c>
      <c r="J50" s="13">
        <v>0</v>
      </c>
      <c r="K50" s="14"/>
      <c r="L50" s="13"/>
      <c r="M50" s="14">
        <v>23</v>
      </c>
      <c r="N50" s="83"/>
      <c r="O50" s="19" t="s">
        <v>68</v>
      </c>
      <c r="P50" s="13">
        <v>1</v>
      </c>
      <c r="Q50" s="14">
        <v>27.5</v>
      </c>
      <c r="R50" s="13">
        <v>940</v>
      </c>
      <c r="S50" s="14">
        <v>12</v>
      </c>
      <c r="T50" s="83"/>
      <c r="U50" s="84"/>
      <c r="V50" s="54"/>
      <c r="W50" s="84"/>
    </row>
    <row r="51" spans="1:23" ht="11.25" customHeight="1">
      <c r="A51" s="66">
        <v>4</v>
      </c>
      <c r="B51" s="8">
        <v>16</v>
      </c>
      <c r="C51" s="16" t="s">
        <v>60</v>
      </c>
      <c r="D51" s="17">
        <v>3</v>
      </c>
      <c r="E51" s="18">
        <v>30.8</v>
      </c>
      <c r="F51" s="17">
        <v>3000</v>
      </c>
      <c r="G51" s="18">
        <v>9</v>
      </c>
      <c r="H51" s="69">
        <f>SUM(D51:D55)</f>
        <v>9</v>
      </c>
      <c r="I51" s="22" t="s">
        <v>76</v>
      </c>
      <c r="J51" s="17">
        <v>1</v>
      </c>
      <c r="K51" s="18">
        <v>30.7</v>
      </c>
      <c r="L51" s="17">
        <v>1030</v>
      </c>
      <c r="M51" s="18">
        <v>10</v>
      </c>
      <c r="N51" s="69">
        <f>SUM(J51:J55)</f>
        <v>5</v>
      </c>
      <c r="O51" s="22" t="s">
        <v>88</v>
      </c>
      <c r="P51" s="17">
        <v>0</v>
      </c>
      <c r="Q51" s="18"/>
      <c r="R51" s="17"/>
      <c r="S51" s="18">
        <v>23</v>
      </c>
      <c r="T51" s="69">
        <f>SUM(P51:P55)</f>
        <v>4</v>
      </c>
      <c r="U51" s="72">
        <f>SUM(H51,N51,T51)</f>
        <v>18</v>
      </c>
      <c r="V51" s="75" t="s">
        <v>116</v>
      </c>
      <c r="W51" s="72">
        <f t="shared" ref="W51:W55" si="5">SUM(U51)-22</f>
        <v>-4</v>
      </c>
    </row>
    <row r="52" spans="1:23" ht="11.25" customHeight="1">
      <c r="A52" s="67"/>
      <c r="B52" s="8">
        <v>17</v>
      </c>
      <c r="C52" s="16" t="s">
        <v>25</v>
      </c>
      <c r="D52" s="17">
        <v>3</v>
      </c>
      <c r="E52" s="18">
        <v>33.299999999999997</v>
      </c>
      <c r="F52" s="17">
        <v>3120</v>
      </c>
      <c r="G52" s="18">
        <v>8</v>
      </c>
      <c r="H52" s="70"/>
      <c r="I52" s="22" t="s">
        <v>72</v>
      </c>
      <c r="J52" s="17">
        <v>1</v>
      </c>
      <c r="K52" s="18">
        <v>31</v>
      </c>
      <c r="L52" s="17">
        <v>1030</v>
      </c>
      <c r="M52" s="18">
        <v>9</v>
      </c>
      <c r="N52" s="70"/>
      <c r="O52" s="22" t="s">
        <v>41</v>
      </c>
      <c r="P52" s="17">
        <v>0</v>
      </c>
      <c r="Q52" s="18"/>
      <c r="R52" s="17"/>
      <c r="S52" s="18">
        <v>23</v>
      </c>
      <c r="T52" s="70"/>
      <c r="U52" s="73"/>
      <c r="V52" s="55"/>
      <c r="W52" s="73"/>
    </row>
    <row r="53" spans="1:23" ht="11.25" customHeight="1">
      <c r="A53" s="67"/>
      <c r="B53" s="8">
        <v>18</v>
      </c>
      <c r="C53" s="16" t="s">
        <v>73</v>
      </c>
      <c r="D53" s="17">
        <v>0</v>
      </c>
      <c r="E53" s="18"/>
      <c r="F53" s="17"/>
      <c r="G53" s="18">
        <v>23</v>
      </c>
      <c r="H53" s="70"/>
      <c r="I53" s="22" t="s">
        <v>45</v>
      </c>
      <c r="J53" s="17"/>
      <c r="K53" s="18"/>
      <c r="L53" s="17"/>
      <c r="M53" s="18"/>
      <c r="N53" s="70"/>
      <c r="O53" s="22" t="s">
        <v>49</v>
      </c>
      <c r="P53" s="17">
        <v>0</v>
      </c>
      <c r="Q53" s="18"/>
      <c r="R53" s="17"/>
      <c r="S53" s="18">
        <v>23</v>
      </c>
      <c r="T53" s="70"/>
      <c r="U53" s="73"/>
      <c r="V53" s="37" t="s">
        <v>117</v>
      </c>
      <c r="W53" s="73"/>
    </row>
    <row r="54" spans="1:23" ht="11.25" customHeight="1">
      <c r="A54" s="67"/>
      <c r="B54" s="8">
        <v>19</v>
      </c>
      <c r="C54" s="16" t="s">
        <v>69</v>
      </c>
      <c r="D54" s="17">
        <v>2</v>
      </c>
      <c r="E54" s="18">
        <v>30.5</v>
      </c>
      <c r="F54" s="17">
        <v>1970</v>
      </c>
      <c r="G54" s="18">
        <v>12</v>
      </c>
      <c r="H54" s="70"/>
      <c r="I54" s="22" t="s">
        <v>48</v>
      </c>
      <c r="J54" s="17">
        <v>2</v>
      </c>
      <c r="K54" s="18">
        <v>28.5</v>
      </c>
      <c r="L54" s="17">
        <v>1880</v>
      </c>
      <c r="M54" s="18">
        <v>8</v>
      </c>
      <c r="N54" s="70"/>
      <c r="O54" s="22" t="s">
        <v>61</v>
      </c>
      <c r="P54" s="17">
        <v>2</v>
      </c>
      <c r="Q54" s="18">
        <v>37</v>
      </c>
      <c r="R54" s="17">
        <v>2150</v>
      </c>
      <c r="S54" s="18">
        <v>2</v>
      </c>
      <c r="T54" s="70"/>
      <c r="U54" s="73"/>
      <c r="V54" s="55" t="s">
        <v>118</v>
      </c>
      <c r="W54" s="73"/>
    </row>
    <row r="55" spans="1:23" ht="11.25" customHeight="1">
      <c r="A55" s="68"/>
      <c r="B55" s="8">
        <v>20</v>
      </c>
      <c r="C55" s="16" t="s">
        <v>66</v>
      </c>
      <c r="D55" s="17">
        <v>1</v>
      </c>
      <c r="E55" s="18">
        <v>26</v>
      </c>
      <c r="F55" s="17">
        <v>880</v>
      </c>
      <c r="G55" s="18">
        <v>19</v>
      </c>
      <c r="H55" s="71"/>
      <c r="I55" s="22" t="s">
        <v>36</v>
      </c>
      <c r="J55" s="17">
        <v>1</v>
      </c>
      <c r="K55" s="18">
        <v>28.1</v>
      </c>
      <c r="L55" s="17">
        <v>970</v>
      </c>
      <c r="M55" s="18">
        <v>15</v>
      </c>
      <c r="N55" s="71"/>
      <c r="O55" s="22" t="s">
        <v>90</v>
      </c>
      <c r="P55" s="17">
        <v>2</v>
      </c>
      <c r="Q55" s="18">
        <v>32.299999999999997</v>
      </c>
      <c r="R55" s="17">
        <v>2030</v>
      </c>
      <c r="S55" s="18">
        <v>3</v>
      </c>
      <c r="T55" s="71"/>
      <c r="U55" s="74"/>
      <c r="V55" s="56"/>
      <c r="W55" s="74"/>
    </row>
    <row r="56" spans="1:23" ht="11.25" customHeight="1">
      <c r="A56" s="76">
        <v>5</v>
      </c>
      <c r="B56" s="7">
        <v>21</v>
      </c>
      <c r="C56" s="12" t="s">
        <v>58</v>
      </c>
      <c r="D56" s="13">
        <v>3</v>
      </c>
      <c r="E56" s="14">
        <v>28.5</v>
      </c>
      <c r="F56" s="13">
        <v>2790</v>
      </c>
      <c r="G56" s="14">
        <v>10</v>
      </c>
      <c r="H56" s="78">
        <f>SUM(D56:D59)</f>
        <v>3</v>
      </c>
      <c r="I56" s="20" t="s">
        <v>91</v>
      </c>
      <c r="J56" s="13">
        <v>1</v>
      </c>
      <c r="K56" s="14">
        <v>29.3</v>
      </c>
      <c r="L56" s="13">
        <v>1000</v>
      </c>
      <c r="M56" s="14">
        <v>13</v>
      </c>
      <c r="N56" s="78">
        <f>SUM(J56:J59)</f>
        <v>3</v>
      </c>
      <c r="O56" s="20" t="s">
        <v>77</v>
      </c>
      <c r="P56" s="13">
        <v>0</v>
      </c>
      <c r="Q56" s="14"/>
      <c r="R56" s="13"/>
      <c r="S56" s="14">
        <v>23</v>
      </c>
      <c r="T56" s="78">
        <f>SUM(P56:P59)</f>
        <v>0</v>
      </c>
      <c r="U56" s="80">
        <f>SUM(H56,N56,T56)</f>
        <v>6</v>
      </c>
      <c r="V56" s="39" t="s">
        <v>119</v>
      </c>
      <c r="W56" s="80">
        <f>SUM(U56)-22</f>
        <v>-16</v>
      </c>
    </row>
    <row r="57" spans="1:23" ht="11.25">
      <c r="A57" s="77"/>
      <c r="B57" s="7">
        <v>22</v>
      </c>
      <c r="C57" s="12" t="s">
        <v>94</v>
      </c>
      <c r="D57" s="13">
        <v>0</v>
      </c>
      <c r="E57" s="14"/>
      <c r="F57" s="13"/>
      <c r="G57" s="14">
        <v>23</v>
      </c>
      <c r="H57" s="79"/>
      <c r="I57" s="20" t="s">
        <v>62</v>
      </c>
      <c r="J57" s="13">
        <v>0</v>
      </c>
      <c r="K57" s="14"/>
      <c r="L57" s="13"/>
      <c r="M57" s="14">
        <v>23</v>
      </c>
      <c r="N57" s="79"/>
      <c r="O57" s="20" t="s">
        <v>83</v>
      </c>
      <c r="P57" s="13">
        <v>0</v>
      </c>
      <c r="Q57" s="14"/>
      <c r="R57" s="13"/>
      <c r="S57" s="14">
        <v>23</v>
      </c>
      <c r="T57" s="79"/>
      <c r="U57" s="81"/>
      <c r="V57" s="38" t="s">
        <v>120</v>
      </c>
      <c r="W57" s="81"/>
    </row>
    <row r="58" spans="1:23" ht="11.25">
      <c r="A58" s="77"/>
      <c r="B58" s="7">
        <v>23</v>
      </c>
      <c r="C58" s="12" t="s">
        <v>67</v>
      </c>
      <c r="D58" s="13">
        <v>0</v>
      </c>
      <c r="E58" s="14"/>
      <c r="F58" s="13"/>
      <c r="G58" s="14">
        <v>23</v>
      </c>
      <c r="H58" s="79"/>
      <c r="I58" s="19" t="s">
        <v>70</v>
      </c>
      <c r="J58" s="13">
        <v>2</v>
      </c>
      <c r="K58" s="14">
        <v>37.9</v>
      </c>
      <c r="L58" s="13">
        <v>2120</v>
      </c>
      <c r="M58" s="14">
        <v>6</v>
      </c>
      <c r="N58" s="79"/>
      <c r="O58" s="19"/>
      <c r="P58" s="13"/>
      <c r="Q58" s="14"/>
      <c r="R58" s="13"/>
      <c r="S58" s="14"/>
      <c r="T58" s="79"/>
      <c r="U58" s="81"/>
      <c r="V58" s="53" t="s">
        <v>121</v>
      </c>
      <c r="W58" s="81"/>
    </row>
    <row r="59" spans="1:23" ht="11.25">
      <c r="A59" s="77"/>
      <c r="B59" s="7">
        <v>24</v>
      </c>
      <c r="C59" s="12"/>
      <c r="D59" s="13"/>
      <c r="E59" s="14"/>
      <c r="F59" s="13"/>
      <c r="G59" s="14"/>
      <c r="H59" s="79"/>
      <c r="I59" s="19"/>
      <c r="J59" s="13"/>
      <c r="K59" s="14"/>
      <c r="L59" s="13"/>
      <c r="M59" s="14"/>
      <c r="N59" s="79"/>
      <c r="O59" s="19"/>
      <c r="P59" s="13"/>
      <c r="Q59" s="14"/>
      <c r="R59" s="13"/>
      <c r="S59" s="14"/>
      <c r="T59" s="79"/>
      <c r="U59" s="81"/>
      <c r="V59" s="53"/>
      <c r="W59" s="81"/>
    </row>
    <row r="60" spans="1:23" ht="11.25">
      <c r="A60" s="57" t="s">
        <v>34</v>
      </c>
      <c r="B60" s="58"/>
      <c r="C60" s="59" t="s">
        <v>8</v>
      </c>
      <c r="D60" s="59"/>
      <c r="E60" s="59"/>
      <c r="F60" s="59"/>
      <c r="G60" s="59"/>
      <c r="H60" s="59"/>
      <c r="I60" s="59" t="s">
        <v>11</v>
      </c>
      <c r="J60" s="59"/>
      <c r="K60" s="59"/>
      <c r="L60" s="59"/>
      <c r="M60" s="59"/>
      <c r="N60" s="59"/>
      <c r="O60" s="59" t="s">
        <v>10</v>
      </c>
      <c r="P60" s="59"/>
      <c r="Q60" s="59"/>
      <c r="R60" s="59"/>
      <c r="S60" s="59"/>
      <c r="T60" s="59"/>
      <c r="U60" s="60">
        <f>SUM(C62,I62,O62)</f>
        <v>109</v>
      </c>
      <c r="V60" s="23" t="s">
        <v>15</v>
      </c>
      <c r="W60" s="45" t="s">
        <v>12</v>
      </c>
    </row>
    <row r="61" spans="1:23" ht="11.25">
      <c r="A61" s="63">
        <v>2020</v>
      </c>
      <c r="B61" s="64"/>
      <c r="C61" s="59" t="s">
        <v>9</v>
      </c>
      <c r="D61" s="59"/>
      <c r="E61" s="59"/>
      <c r="F61" s="59"/>
      <c r="G61" s="59"/>
      <c r="H61" s="59"/>
      <c r="I61" s="59" t="s">
        <v>9</v>
      </c>
      <c r="J61" s="59"/>
      <c r="K61" s="59"/>
      <c r="L61" s="59"/>
      <c r="M61" s="59"/>
      <c r="N61" s="59"/>
      <c r="O61" s="59" t="s">
        <v>9</v>
      </c>
      <c r="P61" s="59"/>
      <c r="Q61" s="59"/>
      <c r="R61" s="59"/>
      <c r="S61" s="59"/>
      <c r="T61" s="59"/>
      <c r="U61" s="61"/>
      <c r="V61" s="24" t="s">
        <v>16</v>
      </c>
      <c r="W61" s="46" t="s">
        <v>13</v>
      </c>
    </row>
    <row r="62" spans="1:23" ht="11.25">
      <c r="A62" s="57" t="s">
        <v>22</v>
      </c>
      <c r="B62" s="58"/>
      <c r="C62" s="65">
        <f>SUM(H36:H59)</f>
        <v>55</v>
      </c>
      <c r="D62" s="65"/>
      <c r="E62" s="65"/>
      <c r="F62" s="65"/>
      <c r="G62" s="65"/>
      <c r="H62" s="65"/>
      <c r="I62" s="65">
        <f>SUM(N36:N59)</f>
        <v>34</v>
      </c>
      <c r="J62" s="65"/>
      <c r="K62" s="65"/>
      <c r="L62" s="65"/>
      <c r="M62" s="65"/>
      <c r="N62" s="65"/>
      <c r="O62" s="65">
        <f>SUM(T36:T59)</f>
        <v>20</v>
      </c>
      <c r="P62" s="65"/>
      <c r="Q62" s="65"/>
      <c r="R62" s="65"/>
      <c r="S62" s="65"/>
      <c r="T62" s="65"/>
      <c r="U62" s="62"/>
      <c r="V62" s="24" t="s">
        <v>17</v>
      </c>
      <c r="W62" s="47" t="s">
        <v>14</v>
      </c>
    </row>
    <row r="63" spans="1:23">
      <c r="A63" s="48" t="s">
        <v>107</v>
      </c>
      <c r="B63" s="49"/>
      <c r="C63" s="50" t="s">
        <v>5</v>
      </c>
      <c r="D63" s="51"/>
      <c r="E63" s="51"/>
      <c r="F63" s="51"/>
      <c r="G63" s="52"/>
      <c r="H63" s="9">
        <f>SUM(H36:H59)/5</f>
        <v>11</v>
      </c>
      <c r="I63" s="50" t="s">
        <v>5</v>
      </c>
      <c r="J63" s="51"/>
      <c r="K63" s="51"/>
      <c r="L63" s="51"/>
      <c r="M63" s="52"/>
      <c r="N63" s="9">
        <f>SUM(N36:N59)/5</f>
        <v>6.8</v>
      </c>
      <c r="O63" s="50" t="s">
        <v>5</v>
      </c>
      <c r="P63" s="51"/>
      <c r="Q63" s="51"/>
      <c r="R63" s="51"/>
      <c r="S63" s="52"/>
      <c r="T63" s="9">
        <f>SUM(T36:T59)/5</f>
        <v>4</v>
      </c>
      <c r="U63" s="10">
        <f>SUM(U36:U59)/5</f>
        <v>21.8</v>
      </c>
      <c r="V63" s="25" t="s">
        <v>18</v>
      </c>
      <c r="W63" s="11">
        <f>SUM(W36:W59)</f>
        <v>-1</v>
      </c>
    </row>
  </sheetData>
  <mergeCells count="123">
    <mergeCell ref="A30:B30"/>
    <mergeCell ref="A31:B31"/>
    <mergeCell ref="I2:N2"/>
    <mergeCell ref="A4:A8"/>
    <mergeCell ref="A9:A13"/>
    <mergeCell ref="B2:B3"/>
    <mergeCell ref="I28:N28"/>
    <mergeCell ref="I29:N29"/>
    <mergeCell ref="I30:N30"/>
    <mergeCell ref="A28:B28"/>
    <mergeCell ref="I31:M31"/>
    <mergeCell ref="A29:B29"/>
    <mergeCell ref="N4:N8"/>
    <mergeCell ref="N9:N13"/>
    <mergeCell ref="A14:A18"/>
    <mergeCell ref="A19:A23"/>
    <mergeCell ref="A24:A27"/>
    <mergeCell ref="N14:N18"/>
    <mergeCell ref="N19:N23"/>
    <mergeCell ref="N24:N27"/>
    <mergeCell ref="O31:S31"/>
    <mergeCell ref="O30:T30"/>
    <mergeCell ref="C28:H28"/>
    <mergeCell ref="C30:H30"/>
    <mergeCell ref="C31:G31"/>
    <mergeCell ref="C29:H29"/>
    <mergeCell ref="H24:H27"/>
    <mergeCell ref="W24:W27"/>
    <mergeCell ref="T9:T13"/>
    <mergeCell ref="U9:U13"/>
    <mergeCell ref="U28:U30"/>
    <mergeCell ref="O29:T29"/>
    <mergeCell ref="V16:V18"/>
    <mergeCell ref="V19:V20"/>
    <mergeCell ref="O28:T28"/>
    <mergeCell ref="T24:T27"/>
    <mergeCell ref="V21:V23"/>
    <mergeCell ref="U14:U18"/>
    <mergeCell ref="U19:U23"/>
    <mergeCell ref="U24:U27"/>
    <mergeCell ref="V24:V25"/>
    <mergeCell ref="V26:V27"/>
    <mergeCell ref="V2:V3"/>
    <mergeCell ref="A1:W1"/>
    <mergeCell ref="C2:H2"/>
    <mergeCell ref="A2:A3"/>
    <mergeCell ref="T14:T18"/>
    <mergeCell ref="T19:T23"/>
    <mergeCell ref="O2:T2"/>
    <mergeCell ref="V4:V5"/>
    <mergeCell ref="V6:V8"/>
    <mergeCell ref="V9:V10"/>
    <mergeCell ref="V11:V13"/>
    <mergeCell ref="V14:V15"/>
    <mergeCell ref="T4:T8"/>
    <mergeCell ref="W4:W8"/>
    <mergeCell ref="W9:W13"/>
    <mergeCell ref="W14:W18"/>
    <mergeCell ref="W19:W23"/>
    <mergeCell ref="H4:H8"/>
    <mergeCell ref="H9:H13"/>
    <mergeCell ref="H14:H18"/>
    <mergeCell ref="H19:H23"/>
    <mergeCell ref="U4:U8"/>
    <mergeCell ref="A33:W33"/>
    <mergeCell ref="A34:A35"/>
    <mergeCell ref="B34:B35"/>
    <mergeCell ref="C34:H34"/>
    <mergeCell ref="I34:N34"/>
    <mergeCell ref="O34:T34"/>
    <mergeCell ref="V34:V35"/>
    <mergeCell ref="A36:A40"/>
    <mergeCell ref="H36:H40"/>
    <mergeCell ref="N36:N40"/>
    <mergeCell ref="T36:T40"/>
    <mergeCell ref="U36:U40"/>
    <mergeCell ref="V36:V37"/>
    <mergeCell ref="W36:W40"/>
    <mergeCell ref="A41:A45"/>
    <mergeCell ref="H41:H45"/>
    <mergeCell ref="N41:N45"/>
    <mergeCell ref="T41:T45"/>
    <mergeCell ref="U41:U45"/>
    <mergeCell ref="W41:W45"/>
    <mergeCell ref="A46:A50"/>
    <mergeCell ref="H46:H50"/>
    <mergeCell ref="N46:N50"/>
    <mergeCell ref="T46:T50"/>
    <mergeCell ref="U46:U50"/>
    <mergeCell ref="W46:W50"/>
    <mergeCell ref="V51:V52"/>
    <mergeCell ref="W51:W55"/>
    <mergeCell ref="A56:A59"/>
    <mergeCell ref="H56:H59"/>
    <mergeCell ref="N56:N59"/>
    <mergeCell ref="T56:T59"/>
    <mergeCell ref="U56:U59"/>
    <mergeCell ref="W56:W59"/>
    <mergeCell ref="V58:V59"/>
    <mergeCell ref="A63:B63"/>
    <mergeCell ref="C63:G63"/>
    <mergeCell ref="I63:M63"/>
    <mergeCell ref="O63:S63"/>
    <mergeCell ref="V49:V50"/>
    <mergeCell ref="V54:V55"/>
    <mergeCell ref="A60:B60"/>
    <mergeCell ref="C60:H60"/>
    <mergeCell ref="I60:N60"/>
    <mergeCell ref="O60:T60"/>
    <mergeCell ref="U60:U62"/>
    <mergeCell ref="A61:B61"/>
    <mergeCell ref="C61:H61"/>
    <mergeCell ref="I61:N61"/>
    <mergeCell ref="O61:T61"/>
    <mergeCell ref="A62:B62"/>
    <mergeCell ref="C62:H62"/>
    <mergeCell ref="I62:N62"/>
    <mergeCell ref="O62:T62"/>
    <mergeCell ref="A51:A55"/>
    <mergeCell ref="H51:H55"/>
    <mergeCell ref="N51:N55"/>
    <mergeCell ref="T51:T55"/>
    <mergeCell ref="U51:U55"/>
  </mergeCells>
  <phoneticPr fontId="0" type="noConversion"/>
  <pageMargins left="0.31496062992125984" right="0.11811023622047245" top="0.86614173228346458" bottom="0.31496062992125984" header="0.23622047244094491" footer="0.15748031496062992"/>
  <pageSetup paperSize="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Wojciech</cp:lastModifiedBy>
  <cp:lastPrinted>2020-09-27T12:40:17Z</cp:lastPrinted>
  <dcterms:created xsi:type="dcterms:W3CDTF">2003-06-13T07:01:41Z</dcterms:created>
  <dcterms:modified xsi:type="dcterms:W3CDTF">2020-09-27T12:52:04Z</dcterms:modified>
</cp:coreProperties>
</file>