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WT\WT 1\0002-Wyniki i analizy zawodów muchowych\1-Mistrzostwa Świata\45 MŚ 2026 USA\"/>
    </mc:Choice>
  </mc:AlternateContent>
  <xr:revisionPtr revIDLastSave="0" documentId="13_ncr:1_{DC67DEDB-E143-4F68-9727-DA795DFDBB5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Arkusz1" sheetId="1" r:id="rId1"/>
    <sheet name="Arkusz2" sheetId="2" r:id="rId2"/>
    <sheet name="Arkusz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R3" i="1" l="1"/>
  <c r="BS4" i="1"/>
  <c r="BS5" i="1"/>
  <c r="BS6" i="1"/>
  <c r="BS3" i="1"/>
  <c r="BE8" i="1"/>
  <c r="BF8" i="1"/>
  <c r="BG8" i="1"/>
  <c r="BH8" i="1"/>
  <c r="BI8" i="1"/>
  <c r="BJ8" i="1"/>
  <c r="BK8" i="1"/>
  <c r="BL8" i="1"/>
  <c r="BM8" i="1"/>
  <c r="BN8" i="1"/>
  <c r="BO8" i="1"/>
  <c r="BP8" i="1"/>
  <c r="BQ8" i="1"/>
  <c r="BE7" i="1"/>
  <c r="BF7" i="1"/>
  <c r="BG7" i="1"/>
  <c r="BH7" i="1"/>
  <c r="BI7" i="1"/>
  <c r="BJ7" i="1"/>
  <c r="BK7" i="1"/>
  <c r="BL7" i="1"/>
  <c r="BM7" i="1"/>
  <c r="BN7" i="1"/>
  <c r="BO7" i="1"/>
  <c r="BP7" i="1"/>
  <c r="BQ7" i="1"/>
  <c r="BD8" i="1"/>
  <c r="BD7" i="1"/>
  <c r="AZ104" i="1"/>
  <c r="AP104" i="1"/>
  <c r="AZ44" i="1"/>
  <c r="AZ41" i="1"/>
  <c r="AZ40" i="1"/>
  <c r="AZ39" i="1"/>
  <c r="AZ60" i="1"/>
  <c r="AZ95" i="1"/>
  <c r="BR6" i="1"/>
  <c r="BR5" i="1"/>
  <c r="AZ16" i="1"/>
  <c r="AF103" i="1"/>
  <c r="AG103" i="1"/>
  <c r="AH103" i="1"/>
  <c r="AI103" i="1"/>
  <c r="AJ103" i="1"/>
  <c r="AK103" i="1"/>
  <c r="AL103" i="1"/>
  <c r="AM103" i="1"/>
  <c r="AN103" i="1"/>
  <c r="AO103" i="1"/>
  <c r="AP103" i="1"/>
  <c r="AQ103" i="1"/>
  <c r="AR103" i="1"/>
  <c r="AS103" i="1"/>
  <c r="AT103" i="1"/>
  <c r="AU103" i="1"/>
  <c r="AV103" i="1"/>
  <c r="AW103" i="1"/>
  <c r="AX103" i="1"/>
  <c r="AY103" i="1"/>
  <c r="AF102" i="1"/>
  <c r="AG102" i="1"/>
  <c r="AH102" i="1"/>
  <c r="AI102" i="1"/>
  <c r="AJ102" i="1"/>
  <c r="AK102" i="1"/>
  <c r="AL102" i="1"/>
  <c r="AM102" i="1"/>
  <c r="AN102" i="1"/>
  <c r="AO102" i="1"/>
  <c r="AP102" i="1"/>
  <c r="AQ102" i="1"/>
  <c r="AR102" i="1"/>
  <c r="AS102" i="1"/>
  <c r="AT102" i="1"/>
  <c r="AU102" i="1"/>
  <c r="AV102" i="1"/>
  <c r="AW102" i="1"/>
  <c r="AX102" i="1"/>
  <c r="AY102" i="1"/>
  <c r="AF101" i="1"/>
  <c r="AG101" i="1"/>
  <c r="AH101" i="1"/>
  <c r="AI101" i="1"/>
  <c r="AJ101" i="1"/>
  <c r="AK101" i="1"/>
  <c r="AL101" i="1"/>
  <c r="AM101" i="1"/>
  <c r="AN101" i="1"/>
  <c r="AO101" i="1"/>
  <c r="AP101" i="1"/>
  <c r="AQ101" i="1"/>
  <c r="AR101" i="1"/>
  <c r="AS101" i="1"/>
  <c r="AT101" i="1"/>
  <c r="AU101" i="1"/>
  <c r="AV101" i="1"/>
  <c r="AW101" i="1"/>
  <c r="AX101" i="1"/>
  <c r="AY101" i="1"/>
  <c r="AF100" i="1"/>
  <c r="AG100" i="1"/>
  <c r="AH100" i="1"/>
  <c r="AI100" i="1"/>
  <c r="AJ100" i="1"/>
  <c r="AK100" i="1"/>
  <c r="AL100" i="1"/>
  <c r="AM100" i="1"/>
  <c r="AN100" i="1"/>
  <c r="AO100" i="1"/>
  <c r="AP100" i="1"/>
  <c r="AQ100" i="1"/>
  <c r="AR100" i="1"/>
  <c r="AS100" i="1"/>
  <c r="AT100" i="1"/>
  <c r="AU100" i="1"/>
  <c r="AV100" i="1"/>
  <c r="AW100" i="1"/>
  <c r="AX100" i="1"/>
  <c r="AY100" i="1"/>
  <c r="AF99" i="1"/>
  <c r="AG99" i="1"/>
  <c r="AH99" i="1"/>
  <c r="AI99" i="1"/>
  <c r="AJ99" i="1"/>
  <c r="AK99" i="1"/>
  <c r="AL99" i="1"/>
  <c r="AM99" i="1"/>
  <c r="AM104" i="1" s="1"/>
  <c r="AN99" i="1"/>
  <c r="AO99" i="1"/>
  <c r="AP99" i="1"/>
  <c r="AQ99" i="1"/>
  <c r="AQ104" i="1" s="1"/>
  <c r="AR99" i="1"/>
  <c r="AS99" i="1"/>
  <c r="AT99" i="1"/>
  <c r="AU99" i="1"/>
  <c r="AU104" i="1" s="1"/>
  <c r="AV99" i="1"/>
  <c r="AW99" i="1"/>
  <c r="AX99" i="1"/>
  <c r="AY99" i="1"/>
  <c r="AY104" i="1" s="1"/>
  <c r="AE100" i="1"/>
  <c r="AE101" i="1"/>
  <c r="AE102" i="1"/>
  <c r="AE103" i="1"/>
  <c r="AE99" i="1"/>
  <c r="AF92" i="1"/>
  <c r="AG92" i="1"/>
  <c r="AH92" i="1"/>
  <c r="AI92" i="1"/>
  <c r="AJ92" i="1"/>
  <c r="AK92" i="1"/>
  <c r="AL92" i="1"/>
  <c r="AM92" i="1"/>
  <c r="AN92" i="1"/>
  <c r="AO92" i="1"/>
  <c r="AP92" i="1"/>
  <c r="AQ92" i="1"/>
  <c r="AR92" i="1"/>
  <c r="AS92" i="1"/>
  <c r="AT92" i="1"/>
  <c r="AU92" i="1"/>
  <c r="AV92" i="1"/>
  <c r="AW92" i="1"/>
  <c r="AX92" i="1"/>
  <c r="AY92" i="1"/>
  <c r="AF91" i="1"/>
  <c r="AG91" i="1"/>
  <c r="AH91" i="1"/>
  <c r="AI91" i="1"/>
  <c r="AJ91" i="1"/>
  <c r="AK91" i="1"/>
  <c r="AL91" i="1"/>
  <c r="AM91" i="1"/>
  <c r="AN91" i="1"/>
  <c r="AO91" i="1"/>
  <c r="AP91" i="1"/>
  <c r="AQ91" i="1"/>
  <c r="AR91" i="1"/>
  <c r="AS91" i="1"/>
  <c r="AT91" i="1"/>
  <c r="AU91" i="1"/>
  <c r="AV91" i="1"/>
  <c r="AW91" i="1"/>
  <c r="AX91" i="1"/>
  <c r="AY91" i="1"/>
  <c r="AF90" i="1"/>
  <c r="AG90" i="1"/>
  <c r="AH90" i="1"/>
  <c r="AI90" i="1"/>
  <c r="AJ90" i="1"/>
  <c r="AK90" i="1"/>
  <c r="AL90" i="1"/>
  <c r="AM90" i="1"/>
  <c r="AN90" i="1"/>
  <c r="AO90" i="1"/>
  <c r="AP90" i="1"/>
  <c r="AQ90" i="1"/>
  <c r="AR90" i="1"/>
  <c r="AS90" i="1"/>
  <c r="AT90" i="1"/>
  <c r="AU90" i="1"/>
  <c r="AV90" i="1"/>
  <c r="AW90" i="1"/>
  <c r="AX90" i="1"/>
  <c r="AY90" i="1"/>
  <c r="AF89" i="1"/>
  <c r="AG89" i="1"/>
  <c r="AH89" i="1"/>
  <c r="AI89" i="1"/>
  <c r="AJ89" i="1"/>
  <c r="AK89" i="1"/>
  <c r="AL89" i="1"/>
  <c r="AM89" i="1"/>
  <c r="AN89" i="1"/>
  <c r="AO89" i="1"/>
  <c r="AP89" i="1"/>
  <c r="AQ89" i="1"/>
  <c r="AR89" i="1"/>
  <c r="AS89" i="1"/>
  <c r="AT89" i="1"/>
  <c r="AU89" i="1"/>
  <c r="AV89" i="1"/>
  <c r="AW89" i="1"/>
  <c r="AX89" i="1"/>
  <c r="AY89" i="1"/>
  <c r="AF88" i="1"/>
  <c r="AG88" i="1"/>
  <c r="AH88" i="1"/>
  <c r="AI88" i="1"/>
  <c r="AJ88" i="1"/>
  <c r="AK88" i="1"/>
  <c r="AL88" i="1"/>
  <c r="AM88" i="1"/>
  <c r="AN88" i="1"/>
  <c r="AO88" i="1"/>
  <c r="AP88" i="1"/>
  <c r="AQ88" i="1"/>
  <c r="AR88" i="1"/>
  <c r="AS88" i="1"/>
  <c r="AT88" i="1"/>
  <c r="AU88" i="1"/>
  <c r="AV88" i="1"/>
  <c r="AW88" i="1"/>
  <c r="AX88" i="1"/>
  <c r="AY88" i="1"/>
  <c r="AF87" i="1"/>
  <c r="AG87" i="1"/>
  <c r="AH87" i="1"/>
  <c r="AI87" i="1"/>
  <c r="AJ87" i="1"/>
  <c r="AK87" i="1"/>
  <c r="AL87" i="1"/>
  <c r="AM87" i="1"/>
  <c r="AN87" i="1"/>
  <c r="AO87" i="1"/>
  <c r="AP87" i="1"/>
  <c r="AQ87" i="1"/>
  <c r="AR87" i="1"/>
  <c r="AS87" i="1"/>
  <c r="AT87" i="1"/>
  <c r="AU87" i="1"/>
  <c r="AV87" i="1"/>
  <c r="AW87" i="1"/>
  <c r="AX87" i="1"/>
  <c r="AY87" i="1"/>
  <c r="AF86" i="1"/>
  <c r="AG86" i="1"/>
  <c r="AH86" i="1"/>
  <c r="AI86" i="1"/>
  <c r="AJ86" i="1"/>
  <c r="AK86" i="1"/>
  <c r="AL86" i="1"/>
  <c r="AM86" i="1"/>
  <c r="AN86" i="1"/>
  <c r="AO86" i="1"/>
  <c r="AP86" i="1"/>
  <c r="AQ86" i="1"/>
  <c r="AR86" i="1"/>
  <c r="AS86" i="1"/>
  <c r="AT86" i="1"/>
  <c r="AU86" i="1"/>
  <c r="AV86" i="1"/>
  <c r="AW86" i="1"/>
  <c r="AX86" i="1"/>
  <c r="AY86" i="1"/>
  <c r="AF85" i="1"/>
  <c r="AG85" i="1"/>
  <c r="AH85" i="1"/>
  <c r="AI85" i="1"/>
  <c r="AJ85" i="1"/>
  <c r="AK85" i="1"/>
  <c r="AL85" i="1"/>
  <c r="AM85" i="1"/>
  <c r="AN85" i="1"/>
  <c r="AO85" i="1"/>
  <c r="AP85" i="1"/>
  <c r="AQ85" i="1"/>
  <c r="AR85" i="1"/>
  <c r="AS85" i="1"/>
  <c r="AT85" i="1"/>
  <c r="AU85" i="1"/>
  <c r="AV85" i="1"/>
  <c r="AW85" i="1"/>
  <c r="AX85" i="1"/>
  <c r="AY85" i="1"/>
  <c r="AF84" i="1"/>
  <c r="AG84" i="1"/>
  <c r="AH84" i="1"/>
  <c r="AI84" i="1"/>
  <c r="AI94" i="1" s="1"/>
  <c r="AJ84" i="1"/>
  <c r="AJ94" i="1" s="1"/>
  <c r="AK84" i="1"/>
  <c r="AL84" i="1"/>
  <c r="AL94" i="1" s="1"/>
  <c r="AM84" i="1"/>
  <c r="AM94" i="1" s="1"/>
  <c r="AN84" i="1"/>
  <c r="AO84" i="1"/>
  <c r="AP84" i="1"/>
  <c r="AP94" i="1" s="1"/>
  <c r="AQ84" i="1"/>
  <c r="AQ94" i="1" s="1"/>
  <c r="AR84" i="1"/>
  <c r="AS84" i="1"/>
  <c r="AS94" i="1" s="1"/>
  <c r="AT84" i="1"/>
  <c r="AU84" i="1"/>
  <c r="AU94" i="1" s="1"/>
  <c r="AV84" i="1"/>
  <c r="AW84" i="1"/>
  <c r="AX84" i="1"/>
  <c r="AX94" i="1" s="1"/>
  <c r="AY84" i="1"/>
  <c r="AY94" i="1" s="1"/>
  <c r="AF83" i="1"/>
  <c r="AG83" i="1"/>
  <c r="AG93" i="1" s="1"/>
  <c r="AH83" i="1"/>
  <c r="AH93" i="1" s="1"/>
  <c r="AI83" i="1"/>
  <c r="AI93" i="1" s="1"/>
  <c r="AJ83" i="1"/>
  <c r="AJ93" i="1" s="1"/>
  <c r="AK83" i="1"/>
  <c r="AK93" i="1" s="1"/>
  <c r="AL83" i="1"/>
  <c r="AL93" i="1" s="1"/>
  <c r="AM83" i="1"/>
  <c r="AM93" i="1" s="1"/>
  <c r="AN83" i="1"/>
  <c r="AO83" i="1"/>
  <c r="AO93" i="1" s="1"/>
  <c r="AP83" i="1"/>
  <c r="AQ83" i="1"/>
  <c r="AQ93" i="1" s="1"/>
  <c r="AR83" i="1"/>
  <c r="AR93" i="1" s="1"/>
  <c r="AS83" i="1"/>
  <c r="AS93" i="1" s="1"/>
  <c r="AT83" i="1"/>
  <c r="AT93" i="1" s="1"/>
  <c r="AU83" i="1"/>
  <c r="AU93" i="1" s="1"/>
  <c r="AV83" i="1"/>
  <c r="AW83" i="1"/>
  <c r="AW93" i="1" s="1"/>
  <c r="AX83" i="1"/>
  <c r="AX93" i="1" s="1"/>
  <c r="AY83" i="1"/>
  <c r="AY93" i="1" s="1"/>
  <c r="AE86" i="1"/>
  <c r="AE87" i="1"/>
  <c r="AE88" i="1"/>
  <c r="AE89" i="1"/>
  <c r="AE90" i="1"/>
  <c r="AE91" i="1"/>
  <c r="AE92" i="1"/>
  <c r="AE85" i="1"/>
  <c r="AE84" i="1"/>
  <c r="AE83" i="1"/>
  <c r="AF76" i="1"/>
  <c r="AG76" i="1"/>
  <c r="AH76" i="1"/>
  <c r="AI76" i="1"/>
  <c r="AJ76" i="1"/>
  <c r="AK76" i="1"/>
  <c r="AL76" i="1"/>
  <c r="AM76" i="1"/>
  <c r="AN76" i="1"/>
  <c r="AO76" i="1"/>
  <c r="AP76" i="1"/>
  <c r="AQ76" i="1"/>
  <c r="AR76" i="1"/>
  <c r="AS76" i="1"/>
  <c r="AT76" i="1"/>
  <c r="AU76" i="1"/>
  <c r="AV76" i="1"/>
  <c r="AW76" i="1"/>
  <c r="AX76" i="1"/>
  <c r="AY76" i="1"/>
  <c r="AF75" i="1"/>
  <c r="AG75" i="1"/>
  <c r="AH75" i="1"/>
  <c r="AI75" i="1"/>
  <c r="AJ75" i="1"/>
  <c r="AK75" i="1"/>
  <c r="AL75" i="1"/>
  <c r="AM75" i="1"/>
  <c r="AN75" i="1"/>
  <c r="AO75" i="1"/>
  <c r="AP75" i="1"/>
  <c r="AQ75" i="1"/>
  <c r="AR75" i="1"/>
  <c r="AS75" i="1"/>
  <c r="AT75" i="1"/>
  <c r="AU75" i="1"/>
  <c r="AV75" i="1"/>
  <c r="AW75" i="1"/>
  <c r="AX75" i="1"/>
  <c r="AY75" i="1"/>
  <c r="AY79" i="1" s="1"/>
  <c r="AF74" i="1"/>
  <c r="AF79" i="1" s="1"/>
  <c r="AG74" i="1"/>
  <c r="AG79" i="1" s="1"/>
  <c r="AH74" i="1"/>
  <c r="AI74" i="1"/>
  <c r="AJ74" i="1"/>
  <c r="AK74" i="1"/>
  <c r="AK79" i="1" s="1"/>
  <c r="AL74" i="1"/>
  <c r="AM74" i="1"/>
  <c r="AM79" i="1" s="1"/>
  <c r="AN74" i="1"/>
  <c r="AN79" i="1" s="1"/>
  <c r="AO74" i="1"/>
  <c r="AO79" i="1" s="1"/>
  <c r="AP74" i="1"/>
  <c r="AQ74" i="1"/>
  <c r="AR74" i="1"/>
  <c r="AR79" i="1" s="1"/>
  <c r="AS74" i="1"/>
  <c r="AS79" i="1" s="1"/>
  <c r="AT74" i="1"/>
  <c r="AU74" i="1"/>
  <c r="AV74" i="1"/>
  <c r="AV79" i="1" s="1"/>
  <c r="AW74" i="1"/>
  <c r="AW79" i="1" s="1"/>
  <c r="AX74" i="1"/>
  <c r="AX79" i="1" s="1"/>
  <c r="AY74" i="1"/>
  <c r="AE74" i="1"/>
  <c r="AE79" i="1" s="1"/>
  <c r="AE76" i="1"/>
  <c r="AE75" i="1"/>
  <c r="AN94" i="1"/>
  <c r="AF94" i="1"/>
  <c r="AW34" i="1"/>
  <c r="AZ48" i="1"/>
  <c r="AE59" i="1"/>
  <c r="AE58" i="1"/>
  <c r="AZ64" i="1"/>
  <c r="AZ65" i="1"/>
  <c r="AZ66" i="1"/>
  <c r="AZ67" i="1"/>
  <c r="AZ68" i="1"/>
  <c r="AE69" i="1"/>
  <c r="AF69" i="1"/>
  <c r="AG69" i="1"/>
  <c r="AH69" i="1"/>
  <c r="AI69" i="1"/>
  <c r="AJ69" i="1"/>
  <c r="AK69" i="1"/>
  <c r="AL69" i="1"/>
  <c r="AM69" i="1"/>
  <c r="AN69" i="1"/>
  <c r="AO69" i="1"/>
  <c r="AP69" i="1"/>
  <c r="AQ69" i="1"/>
  <c r="AR69" i="1"/>
  <c r="AS69" i="1"/>
  <c r="AT69" i="1"/>
  <c r="AU69" i="1"/>
  <c r="AV69" i="1"/>
  <c r="AW69" i="1"/>
  <c r="AX69" i="1"/>
  <c r="AY69" i="1"/>
  <c r="AF23" i="1"/>
  <c r="AZ29" i="1"/>
  <c r="AZ30" i="1"/>
  <c r="AZ31" i="1"/>
  <c r="AZ32" i="1"/>
  <c r="AZ33" i="1"/>
  <c r="AE34" i="1"/>
  <c r="AF34" i="1"/>
  <c r="AG34" i="1"/>
  <c r="AH34" i="1"/>
  <c r="AI34" i="1"/>
  <c r="AJ34" i="1"/>
  <c r="AK34" i="1"/>
  <c r="AL34" i="1"/>
  <c r="AM34" i="1"/>
  <c r="AN34" i="1"/>
  <c r="AO34" i="1"/>
  <c r="AP34" i="1"/>
  <c r="AQ34" i="1"/>
  <c r="AR34" i="1"/>
  <c r="AS34" i="1"/>
  <c r="AT34" i="1"/>
  <c r="AU34" i="1"/>
  <c r="AV34" i="1"/>
  <c r="AX34" i="1"/>
  <c r="AY34" i="1"/>
  <c r="AY59" i="1"/>
  <c r="AX59" i="1"/>
  <c r="AW59" i="1"/>
  <c r="AV59" i="1"/>
  <c r="AU59" i="1"/>
  <c r="AT59" i="1"/>
  <c r="AS59" i="1"/>
  <c r="AR59" i="1"/>
  <c r="AQ59" i="1"/>
  <c r="AP59" i="1"/>
  <c r="AO59" i="1"/>
  <c r="AN59" i="1"/>
  <c r="AM59" i="1"/>
  <c r="AL59" i="1"/>
  <c r="AK59" i="1"/>
  <c r="AJ59" i="1"/>
  <c r="AI59" i="1"/>
  <c r="AH59" i="1"/>
  <c r="AG59" i="1"/>
  <c r="AF59" i="1"/>
  <c r="AY58" i="1"/>
  <c r="AX58" i="1"/>
  <c r="AW58" i="1"/>
  <c r="AV58" i="1"/>
  <c r="AU58" i="1"/>
  <c r="AT58" i="1"/>
  <c r="AS58" i="1"/>
  <c r="AR58" i="1"/>
  <c r="AQ58" i="1"/>
  <c r="AQ60" i="1" s="1"/>
  <c r="AP58" i="1"/>
  <c r="AO58" i="1"/>
  <c r="AN58" i="1"/>
  <c r="AM58" i="1"/>
  <c r="AM60" i="1" s="1"/>
  <c r="AL58" i="1"/>
  <c r="AK58" i="1"/>
  <c r="AJ58" i="1"/>
  <c r="AI58" i="1"/>
  <c r="AH58" i="1"/>
  <c r="AG58" i="1"/>
  <c r="AF58" i="1"/>
  <c r="AF60" i="1" s="1"/>
  <c r="AZ57" i="1"/>
  <c r="AZ56" i="1"/>
  <c r="AZ55" i="1"/>
  <c r="AZ54" i="1"/>
  <c r="AZ53" i="1"/>
  <c r="AZ52" i="1"/>
  <c r="AZ51" i="1"/>
  <c r="AZ50" i="1"/>
  <c r="AZ49" i="1"/>
  <c r="AY44" i="1"/>
  <c r="AX44" i="1"/>
  <c r="AW44" i="1"/>
  <c r="AV44" i="1"/>
  <c r="AU44" i="1"/>
  <c r="AT44" i="1"/>
  <c r="AS44" i="1"/>
  <c r="AR44" i="1"/>
  <c r="AQ44" i="1"/>
  <c r="AP44" i="1"/>
  <c r="AO44" i="1"/>
  <c r="AN44" i="1"/>
  <c r="AM44" i="1"/>
  <c r="AL44" i="1"/>
  <c r="AK44" i="1"/>
  <c r="AJ44" i="1"/>
  <c r="AI44" i="1"/>
  <c r="AH44" i="1"/>
  <c r="AG44" i="1"/>
  <c r="AF44" i="1"/>
  <c r="AE44" i="1"/>
  <c r="AS24" i="1"/>
  <c r="AS23" i="1"/>
  <c r="AZ5" i="1"/>
  <c r="AZ6" i="1"/>
  <c r="AZ4" i="1"/>
  <c r="AZ14" i="1"/>
  <c r="AZ15" i="1"/>
  <c r="AZ17" i="1"/>
  <c r="AZ18" i="1"/>
  <c r="AZ19" i="1"/>
  <c r="AZ20" i="1"/>
  <c r="AZ21" i="1"/>
  <c r="AZ22" i="1"/>
  <c r="AZ13" i="1"/>
  <c r="AE24" i="1"/>
  <c r="AE23" i="1"/>
  <c r="AE9" i="1"/>
  <c r="AY24" i="1"/>
  <c r="AX24" i="1"/>
  <c r="AW24" i="1"/>
  <c r="AV24" i="1"/>
  <c r="AU24" i="1"/>
  <c r="AT24" i="1"/>
  <c r="AR24" i="1"/>
  <c r="AQ24" i="1"/>
  <c r="AP24" i="1"/>
  <c r="AO24" i="1"/>
  <c r="AN24" i="1"/>
  <c r="AM24" i="1"/>
  <c r="AL24" i="1"/>
  <c r="AK24" i="1"/>
  <c r="AJ24" i="1"/>
  <c r="AI24" i="1"/>
  <c r="AH24" i="1"/>
  <c r="AG24" i="1"/>
  <c r="AF24" i="1"/>
  <c r="AY23" i="1"/>
  <c r="AX23" i="1"/>
  <c r="AW23" i="1"/>
  <c r="AV23" i="1"/>
  <c r="AU23" i="1"/>
  <c r="AT23" i="1"/>
  <c r="AR23" i="1"/>
  <c r="AQ23" i="1"/>
  <c r="AP23" i="1"/>
  <c r="AO23" i="1"/>
  <c r="AN23" i="1"/>
  <c r="AM23" i="1"/>
  <c r="AL23" i="1"/>
  <c r="AK23" i="1"/>
  <c r="AJ23" i="1"/>
  <c r="AI23" i="1"/>
  <c r="AH23" i="1"/>
  <c r="AG23" i="1"/>
  <c r="AY9" i="1"/>
  <c r="AX9" i="1"/>
  <c r="AW9" i="1"/>
  <c r="AV9" i="1"/>
  <c r="AU9" i="1"/>
  <c r="AT9" i="1"/>
  <c r="AS9" i="1"/>
  <c r="AR9" i="1"/>
  <c r="AQ9" i="1"/>
  <c r="AP9" i="1"/>
  <c r="AO9" i="1"/>
  <c r="AN9" i="1"/>
  <c r="AM9" i="1"/>
  <c r="AL9" i="1"/>
  <c r="AK9" i="1"/>
  <c r="AJ9" i="1"/>
  <c r="AI9" i="1"/>
  <c r="AH9" i="1"/>
  <c r="AG9" i="1"/>
  <c r="AF9" i="1"/>
  <c r="BR4" i="1"/>
  <c r="BR8" i="1" l="1"/>
  <c r="BS7" i="1"/>
  <c r="BS8" i="1"/>
  <c r="BR7" i="1"/>
  <c r="AJ79" i="1"/>
  <c r="AL104" i="1"/>
  <c r="AV94" i="1"/>
  <c r="AV60" i="1"/>
  <c r="AJ95" i="1"/>
  <c r="AJ60" i="1"/>
  <c r="AI60" i="1"/>
  <c r="AN104" i="1"/>
  <c r="AT104" i="1"/>
  <c r="AM25" i="1"/>
  <c r="AS25" i="1"/>
  <c r="AV104" i="1"/>
  <c r="AF25" i="1"/>
  <c r="AY25" i="1"/>
  <c r="AI25" i="1"/>
  <c r="AZ9" i="1"/>
  <c r="AK94" i="1"/>
  <c r="AK95" i="1" s="1"/>
  <c r="AZ74" i="1"/>
  <c r="AP93" i="1"/>
  <c r="AP95" i="1" s="1"/>
  <c r="AT94" i="1"/>
  <c r="AT95" i="1" s="1"/>
  <c r="AW25" i="1"/>
  <c r="AE25" i="1"/>
  <c r="AZ103" i="1"/>
  <c r="AE93" i="1"/>
  <c r="AX25" i="1"/>
  <c r="AW94" i="1"/>
  <c r="AW95" i="1" s="1"/>
  <c r="AL25" i="1"/>
  <c r="AJ25" i="1"/>
  <c r="AH94" i="1"/>
  <c r="AH95" i="1" s="1"/>
  <c r="AU79" i="1"/>
  <c r="AQ79" i="1"/>
  <c r="AI79" i="1"/>
  <c r="AZ102" i="1"/>
  <c r="AT79" i="1"/>
  <c r="AP79" i="1"/>
  <c r="AL79" i="1"/>
  <c r="AH79" i="1"/>
  <c r="AZ100" i="1"/>
  <c r="AK60" i="1"/>
  <c r="AZ90" i="1"/>
  <c r="AO94" i="1"/>
  <c r="AO95" i="1" s="1"/>
  <c r="AX104" i="1"/>
  <c r="AH104" i="1"/>
  <c r="AR94" i="1"/>
  <c r="AR95" i="1" s="1"/>
  <c r="AV93" i="1"/>
  <c r="AV95" i="1" s="1"/>
  <c r="AN93" i="1"/>
  <c r="AN95" i="1" s="1"/>
  <c r="AF93" i="1"/>
  <c r="AF95" i="1" s="1"/>
  <c r="AZ99" i="1"/>
  <c r="AW104" i="1"/>
  <c r="AZ101" i="1"/>
  <c r="AO104" i="1"/>
  <c r="AK104" i="1"/>
  <c r="AG104" i="1"/>
  <c r="AZ75" i="1"/>
  <c r="AZ92" i="1"/>
  <c r="AR104" i="1"/>
  <c r="AJ104" i="1"/>
  <c r="AF104" i="1"/>
  <c r="AS104" i="1"/>
  <c r="AZ89" i="1"/>
  <c r="AZ88" i="1"/>
  <c r="AS60" i="1"/>
  <c r="AZ83" i="1"/>
  <c r="AI104" i="1"/>
  <c r="AE104" i="1"/>
  <c r="AZ91" i="1"/>
  <c r="AG94" i="1"/>
  <c r="AG95" i="1" s="1"/>
  <c r="AZ87" i="1"/>
  <c r="AZ86" i="1"/>
  <c r="AY95" i="1"/>
  <c r="AI95" i="1"/>
  <c r="AX95" i="1"/>
  <c r="AU95" i="1"/>
  <c r="AM95" i="1"/>
  <c r="AS95" i="1"/>
  <c r="AQ95" i="1"/>
  <c r="AL95" i="1"/>
  <c r="AE94" i="1"/>
  <c r="AZ85" i="1"/>
  <c r="AZ84" i="1"/>
  <c r="AZ76" i="1"/>
  <c r="AL60" i="1"/>
  <c r="AX60" i="1"/>
  <c r="AW60" i="1"/>
  <c r="AV25" i="1"/>
  <c r="AU60" i="1"/>
  <c r="AU25" i="1"/>
  <c r="AT60" i="1"/>
  <c r="AT25" i="1"/>
  <c r="AR60" i="1"/>
  <c r="AY60" i="1"/>
  <c r="AR25" i="1"/>
  <c r="AQ25" i="1"/>
  <c r="AE60" i="1"/>
  <c r="AP60" i="1"/>
  <c r="AP25" i="1"/>
  <c r="AO60" i="1"/>
  <c r="AO25" i="1"/>
  <c r="AN60" i="1"/>
  <c r="AN25" i="1"/>
  <c r="AK25" i="1"/>
  <c r="AZ69" i="1"/>
  <c r="AH60" i="1"/>
  <c r="AZ34" i="1"/>
  <c r="AH25" i="1"/>
  <c r="AG60" i="1"/>
  <c r="AG25" i="1"/>
  <c r="AZ24" i="1"/>
  <c r="AZ59" i="1"/>
  <c r="AZ58" i="1"/>
  <c r="AZ23" i="1"/>
  <c r="B63" i="1"/>
  <c r="G63" i="1"/>
  <c r="L63" i="1"/>
  <c r="Q63" i="1"/>
  <c r="V63" i="1"/>
  <c r="AA59" i="1"/>
  <c r="AA55" i="1"/>
  <c r="AA39" i="1"/>
  <c r="V28" i="1"/>
  <c r="Q28" i="1"/>
  <c r="L28" i="1"/>
  <c r="G28" i="1"/>
  <c r="B28" i="1"/>
  <c r="AA24" i="1"/>
  <c r="AA4" i="1"/>
  <c r="AA57" i="1"/>
  <c r="AA53" i="1"/>
  <c r="AA51" i="1"/>
  <c r="AA49" i="1"/>
  <c r="AA47" i="1"/>
  <c r="AA45" i="1"/>
  <c r="AA43" i="1"/>
  <c r="AA41" i="1"/>
  <c r="AA6" i="1"/>
  <c r="AA8" i="1"/>
  <c r="AA10" i="1"/>
  <c r="AA12" i="1"/>
  <c r="AA14" i="1"/>
  <c r="AA16" i="1"/>
  <c r="AA18" i="1"/>
  <c r="AA20" i="1"/>
  <c r="AA22" i="1"/>
  <c r="AZ79" i="1" l="1"/>
  <c r="AZ94" i="1"/>
  <c r="AE95" i="1"/>
  <c r="AA28" i="1"/>
  <c r="AZ93" i="1"/>
  <c r="AA63" i="1"/>
</calcChain>
</file>

<file path=xl/sharedStrings.xml><?xml version="1.0" encoding="utf-8"?>
<sst xmlns="http://schemas.openxmlformats.org/spreadsheetml/2006/main" count="639" uniqueCount="195">
  <si>
    <t>Ryb</t>
  </si>
  <si>
    <t>N-R</t>
  </si>
  <si>
    <t>Pkt</t>
  </si>
  <si>
    <t>RAZEM tura 1</t>
  </si>
  <si>
    <t>Ryby</t>
  </si>
  <si>
    <t>RAZEM tura 3</t>
  </si>
  <si>
    <t>RAZEM tura 2</t>
  </si>
  <si>
    <t>Zawodnik</t>
  </si>
  <si>
    <t>Numer</t>
  </si>
  <si>
    <t>RAZEM</t>
  </si>
  <si>
    <t>RAZEM tura 5</t>
  </si>
  <si>
    <t>RAZEM tura 4</t>
  </si>
  <si>
    <t>M-ce</t>
  </si>
  <si>
    <t>stan.</t>
  </si>
  <si>
    <t>na 1 zaw.</t>
  </si>
  <si>
    <t>Średnia</t>
  </si>
  <si>
    <t>Wnękowicz Adam POL</t>
  </si>
  <si>
    <t>Starychfojtu Lukas CZE</t>
  </si>
  <si>
    <t>Starychfojtu Tomas CZE</t>
  </si>
  <si>
    <t>ryb na łodzi</t>
  </si>
  <si>
    <t>45 Muchowe Mistrzostwa Świata 2026 USA - sektor 2 - jezioro Hebgen - łowienie z łodzi)</t>
  </si>
  <si>
    <t>45 MŚ</t>
  </si>
  <si>
    <t>sektor 2</t>
  </si>
  <si>
    <t>sektor 4</t>
  </si>
  <si>
    <t>45 Muchowe Mistrzostwa Świata 2026 USA - sektor 4 - jezioro Sheridan - łowienie z łodzi)</t>
  </si>
  <si>
    <t>Arnot Jack USA</t>
  </si>
  <si>
    <t>Adiya Mungunkhuyag MON</t>
  </si>
  <si>
    <t>Annunziata Francesco ITA</t>
  </si>
  <si>
    <t>Arcay David ESP</t>
  </si>
  <si>
    <t>Atkinson James ENG</t>
  </si>
  <si>
    <t>Bangham Ben WAL</t>
  </si>
  <si>
    <t>Batdorj Munkhbold MON</t>
  </si>
  <si>
    <t>Batneren Gankhuyag MON</t>
  </si>
  <si>
    <t>Bazan Christian BEL</t>
  </si>
  <si>
    <t>Bertuzzi Morgan ITA</t>
  </si>
  <si>
    <t>Bobinas Remigijus LIT</t>
  </si>
  <si>
    <t>Borgman Charlie NED</t>
  </si>
  <si>
    <t>Bradley Michael USA</t>
  </si>
  <si>
    <t>Briquemont Mathias BEL</t>
  </si>
  <si>
    <t>Brooks Sean ENG</t>
  </si>
  <si>
    <t>Brunelli Luigi ITA</t>
  </si>
  <si>
    <t>Burgdorff Cody USA</t>
  </si>
  <si>
    <t>Byambasuren Amgalanbaatar MON</t>
  </si>
  <si>
    <t>Callan Shane IRL</t>
  </si>
  <si>
    <t>Cheshire Kyle WAL</t>
  </si>
  <si>
    <t>Clark Alan ENG</t>
  </si>
  <si>
    <t>Combi Alessandro ITA</t>
  </si>
  <si>
    <t>Cunningham Conor IRL</t>
  </si>
  <si>
    <t>Danilkiewicz Brian CAN</t>
  </si>
  <si>
    <t>Dawson Craig AUS</t>
  </si>
  <si>
    <t>Delcor Sebastien FRA</t>
  </si>
  <si>
    <t>Dempsey Sean IRL</t>
  </si>
  <si>
    <t>Dick Stewart AUS</t>
  </si>
  <si>
    <t>Egemen Semih NED</t>
  </si>
  <si>
    <t>Factor Daniel RPA</t>
  </si>
  <si>
    <t>Fejkiel Michał POL</t>
  </si>
  <si>
    <t>Freeman Scott SCO</t>
  </si>
  <si>
    <t>Gonzalez Berjara Emilio Jose ESP</t>
  </si>
  <si>
    <t>Gregoire Jordan FRA</t>
  </si>
  <si>
    <t>Habran Jeremy BEL</t>
  </si>
  <si>
    <t>Hendrie Lewis WAL</t>
  </si>
  <si>
    <t>Hiltunen Jyrki FIN</t>
  </si>
  <si>
    <t>Hribik Igor SVK</t>
  </si>
  <si>
    <t>Huston Christopher AUS</t>
  </si>
  <si>
    <t>Isemonger Devin RPA</t>
  </si>
  <si>
    <t>Jack Stanton CAN</t>
  </si>
  <si>
    <t>Jarman Tom AUS</t>
  </si>
  <si>
    <t>Juglaret Gregoire FRA</t>
  </si>
  <si>
    <t>Kohyl Stefan SVK</t>
  </si>
  <si>
    <t>Komara Mike USA</t>
  </si>
  <si>
    <t>Konieczny Grzegorz POL</t>
  </si>
  <si>
    <t>Koops Rene NED</t>
  </si>
  <si>
    <t>Kouba Frantisek CZE</t>
  </si>
  <si>
    <t>Kovac Stefan SVK</t>
  </si>
  <si>
    <t>Kuntz Pierre FRA</t>
  </si>
  <si>
    <t>Langer Tomas CZE</t>
  </si>
  <si>
    <t>Lindsay Ian SCO</t>
  </si>
  <si>
    <t>Lorquet Julien BEL</t>
  </si>
  <si>
    <t>Lukasik Igor SVK</t>
  </si>
  <si>
    <t>Mager Nick NED</t>
  </si>
  <si>
    <t>Maher Jack IRL</t>
  </si>
  <si>
    <t>Maxwell Robert SCO</t>
  </si>
  <si>
    <t>Mc Lean Morgan CAN</t>
  </si>
  <si>
    <t>Mc Loughlin Gerard IRL</t>
  </si>
  <si>
    <t>Miettinen Janne FIN</t>
  </si>
  <si>
    <t>Morooka Tatsuya JAP</t>
  </si>
  <si>
    <t>Morrison Peter CAN</t>
  </si>
  <si>
    <t>Muniz Llana Daniel ESP</t>
  </si>
  <si>
    <t>Nellins Scott ENG</t>
  </si>
  <si>
    <t>Nicolson Einar CAN</t>
  </si>
  <si>
    <t>Niksas Andrius LIT</t>
  </si>
  <si>
    <t>Olde Scheper Ab NED</t>
  </si>
  <si>
    <t>Olsen Devin USA</t>
  </si>
  <si>
    <t>Onodera Hideyuki JAP</t>
  </si>
  <si>
    <t>Ordzowiały Dariusz POL</t>
  </si>
  <si>
    <t>Perez Larruskain Ander ESP</t>
  </si>
  <si>
    <t>Pesjak Luka SLO</t>
  </si>
  <si>
    <t>Pesjak Nejc SLO</t>
  </si>
  <si>
    <t>Pietrosino Luigi Carmine ITA</t>
  </si>
  <si>
    <t>Randis Rimvydas LIT</t>
  </si>
  <si>
    <t>Renton Keith SCO</t>
  </si>
  <si>
    <t>Rich Mathew Peter RPA</t>
  </si>
  <si>
    <t>Ringer Daniel AUS</t>
  </si>
  <si>
    <t>Robertson Bob SCO</t>
  </si>
  <si>
    <t>Saarinen Elmeri FIN</t>
  </si>
  <si>
    <t>Savukynas Martynas LIT</t>
  </si>
  <si>
    <t>Sparovec Rok SLO</t>
  </si>
  <si>
    <t>Suzuki Hitoshi JAP</t>
  </si>
  <si>
    <t>Svanda Ondrej CZE</t>
  </si>
  <si>
    <t>Thomas William WAL</t>
  </si>
  <si>
    <t>Tomko Peter SVK</t>
  </si>
  <si>
    <t>Torres Garcia Andres ESP</t>
  </si>
  <si>
    <t>Ubsdell Barry RPA</t>
  </si>
  <si>
    <t>Utano Takeshi JAP</t>
  </si>
  <si>
    <t>Vainio Ville FIN</t>
  </si>
  <si>
    <t>Valentincic Zan SLO</t>
  </si>
  <si>
    <t>Van Rensburg Brett RPA</t>
  </si>
  <si>
    <t>Vidal Sebastien FRA</t>
  </si>
  <si>
    <t>Watkins Shaun WAL</t>
  </si>
  <si>
    <t>Wilkinson John CAN</t>
  </si>
  <si>
    <t>Yamamoto Yoshiharu JAP</t>
  </si>
  <si>
    <t>Yura Anujin MON</t>
  </si>
  <si>
    <t>Zapoticzny Jason BEL</t>
  </si>
  <si>
    <t>Zemaitis Vytautas LIT</t>
  </si>
  <si>
    <t>Tura 1 - poniedziałek - 14 września (9.00-13.00)</t>
  </si>
  <si>
    <t>Tura 2 - wtorek - 15 września (9.00-13.00)</t>
  </si>
  <si>
    <t>Tura 3 - środa - 16 września (9.00-13.00)</t>
  </si>
  <si>
    <t>Tura 4 - czwartek - 17 września (9.00-13.00)</t>
  </si>
  <si>
    <t>Tura 5 - piątek - 18 września (9.00-13.00)</t>
  </si>
  <si>
    <t>Croston Howard ENG</t>
  </si>
  <si>
    <t>wakat</t>
  </si>
  <si>
    <t>Strandman Juho FIN</t>
  </si>
  <si>
    <t>Gonzalez Berjaga Emilio Jose ESP</t>
  </si>
  <si>
    <t>Tirovic Matjaz SLO</t>
  </si>
  <si>
    <t>Kurtti Heikki FIN</t>
  </si>
  <si>
    <t>Dyduch Jarosław POL</t>
  </si>
  <si>
    <t>drużyny</t>
  </si>
  <si>
    <t>2-Arcay (ESP)</t>
  </si>
  <si>
    <t>3-Juglaret (FRA)</t>
  </si>
  <si>
    <t>średnia</t>
  </si>
  <si>
    <t>AUS</t>
  </si>
  <si>
    <t>BEL</t>
  </si>
  <si>
    <t>CZE</t>
  </si>
  <si>
    <t>ENG</t>
  </si>
  <si>
    <t>ESP</t>
  </si>
  <si>
    <t>FIN</t>
  </si>
  <si>
    <t>FRA</t>
  </si>
  <si>
    <t>IRL</t>
  </si>
  <si>
    <t>ITA</t>
  </si>
  <si>
    <t>JAP</t>
  </si>
  <si>
    <t>LIT</t>
  </si>
  <si>
    <t>MON</t>
  </si>
  <si>
    <t>NED</t>
  </si>
  <si>
    <t>POL</t>
  </si>
  <si>
    <t>RPA</t>
  </si>
  <si>
    <t>SCO</t>
  </si>
  <si>
    <t>SLO</t>
  </si>
  <si>
    <t>SVK</t>
  </si>
  <si>
    <t>USA</t>
  </si>
  <si>
    <t>X</t>
  </si>
  <si>
    <t>zwyc.</t>
  </si>
  <si>
    <t>Y</t>
  </si>
  <si>
    <t>remis</t>
  </si>
  <si>
    <t>porażka</t>
  </si>
  <si>
    <t>2 punkty za wygranie łowienia na łódce</t>
  </si>
  <si>
    <t>1 pkt za remis, 0 pkt za przegraną</t>
  </si>
  <si>
    <t>pkt</t>
  </si>
  <si>
    <t>Lp.</t>
  </si>
  <si>
    <t>CAN</t>
  </si>
  <si>
    <t>WAL</t>
  </si>
  <si>
    <t>BILANS ZŁOWIONYCH RYB przez zawodników w łowieniu z łodzi w relacji X-Y (zawodnik drużyny-X partner w łodzi-Y)</t>
  </si>
  <si>
    <t>BILANS ZAWODNIKÓW - Sektor 2 - jezioro Hebgen (łowienie z łodzi)</t>
  </si>
  <si>
    <t>BILANS ZAWODNIKÓW - Sektor 4 - jezioro Sheridan (łowienie z łodzi)</t>
  </si>
  <si>
    <t>MIEJSCA ZAWODNIKÓW W SEKTORZE - Sektor 4 - jezioro Sheridan - łowienie z łodzi</t>
  </si>
  <si>
    <t>SK</t>
  </si>
  <si>
    <t>%</t>
  </si>
  <si>
    <t>Tura</t>
  </si>
  <si>
    <t>BILANS ZAWODNIKÓW - Sektory 2 i 4 - jeziora Hebgen i Sheridan (łowienie z łodzi) - PODSUMOWANIE</t>
  </si>
  <si>
    <t>MIEJSCA ZAWODNIKÓW W SEKTORZE - Sektor 2 - jezioro Hebgen - łowienie z łodzi</t>
  </si>
  <si>
    <t>MIEJSCA ZAWODNIKÓW W SEKTORZE - Sektory 2 i 4 - jeziora Hebgen i Sheridan - łowienie z łodzi - PODSUMOWANIE</t>
  </si>
  <si>
    <t>4-Briquemont (BEL)</t>
  </si>
  <si>
    <t>5-Perez (ESP)</t>
  </si>
  <si>
    <t>6-Fejkiel (POL)</t>
  </si>
  <si>
    <t>7-Lukasik (SVK)</t>
  </si>
  <si>
    <t>8-Olsen (USA)</t>
  </si>
  <si>
    <t>9-Vidal (FRA)</t>
  </si>
  <si>
    <t>10-Dempsey (USA)</t>
  </si>
  <si>
    <t>Razem</t>
  </si>
  <si>
    <t>14-Dyduch (POL)</t>
  </si>
  <si>
    <t>35-Konieczny G. (POL)</t>
  </si>
  <si>
    <t>36-Ordzowiały (POL)</t>
  </si>
  <si>
    <t>54-Wnękowicz Adam (POL)</t>
  </si>
  <si>
    <t>R</t>
  </si>
  <si>
    <t>BILANS ZŁOWIONYCH RYB przez wybranych zawodników w łowieniu z łodzi - Sektor 2 - Jezioro Hebgen i sektor 4 - Jezioro Sheridan - w relacji X-Y (zawodnik drużyny - X partner w łodzi - Y) - zawodnicy 1-10 w klasyfikacji końcowej i Polacy</t>
  </si>
  <si>
    <t>1-Bradley (USA)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</si>
</sst>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5" x14ac:knownFonts="1">
    <font>
      <sz val="10"/>
      <name val="Arial CE"/>
      <charset val="238"/>
    </font>
    <font>
      <sz val="8"/>
      <name val="Arial CE"/>
      <family val="2"/>
      <charset val="238"/>
    </font>
    <font>
      <sz val="10"/>
      <name val="Arial CE"/>
      <charset val="238"/>
    </font>
    <font>
      <sz val="10"/>
      <name val="Arial CE"/>
      <family val="2"/>
      <charset val="238"/>
    </font>
    <font>
      <sz val="6"/>
      <name val="Arial CE"/>
      <family val="2"/>
      <charset val="238"/>
    </font>
    <font>
      <b/>
      <sz val="8"/>
      <name val="Arial CE"/>
      <family val="2"/>
      <charset val="238"/>
    </font>
    <font>
      <sz val="8"/>
      <color theme="1"/>
      <name val="Arial CE"/>
      <family val="2"/>
      <charset val="238"/>
    </font>
    <font>
      <b/>
      <sz val="10"/>
      <name val="Arial CE"/>
      <charset val="238"/>
    </font>
    <font>
      <sz val="8"/>
      <color theme="1"/>
      <name val="Arial CE"/>
      <charset val="238"/>
    </font>
    <font>
      <sz val="10"/>
      <color theme="1"/>
      <name val="Arial CE"/>
      <charset val="238"/>
    </font>
    <font>
      <b/>
      <sz val="9"/>
      <color theme="1"/>
      <name val="Arial CE"/>
      <charset val="238"/>
    </font>
    <font>
      <b/>
      <sz val="8"/>
      <color theme="1"/>
      <name val="Arial CE"/>
      <charset val="238"/>
    </font>
    <font>
      <sz val="7"/>
      <color theme="1"/>
      <name val="Arial CE"/>
      <charset val="238"/>
    </font>
    <font>
      <b/>
      <sz val="8"/>
      <color rgb="FFFF0000"/>
      <name val="Arial CE"/>
      <charset val="238"/>
    </font>
    <font>
      <b/>
      <sz val="8"/>
      <name val="Arial CE"/>
      <charset val="238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70C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9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3" fillId="0" borderId="0" xfId="0" applyFont="1"/>
    <xf numFmtId="0" fontId="1" fillId="2" borderId="0" xfId="0" applyFont="1" applyFill="1"/>
    <xf numFmtId="0" fontId="4" fillId="0" borderId="0" xfId="0" applyFont="1" applyAlignment="1">
      <alignment horizontal="center"/>
    </xf>
    <xf numFmtId="0" fontId="1" fillId="4" borderId="5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left" vertical="center"/>
    </xf>
    <xf numFmtId="0" fontId="1" fillId="4" borderId="2" xfId="0" applyFont="1" applyFill="1" applyBorder="1" applyAlignment="1">
      <alignment horizontal="left" vertical="center"/>
    </xf>
    <xf numFmtId="0" fontId="5" fillId="3" borderId="2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left" vertical="center" wrapText="1"/>
    </xf>
    <xf numFmtId="0" fontId="5" fillId="3" borderId="2" xfId="1" applyFont="1" applyFill="1" applyBorder="1" applyAlignment="1">
      <alignment horizontal="center" vertical="center"/>
    </xf>
    <xf numFmtId="164" fontId="1" fillId="3" borderId="2" xfId="1" applyNumberFormat="1" applyFont="1" applyFill="1" applyBorder="1" applyAlignment="1">
      <alignment horizontal="center" vertical="center"/>
    </xf>
    <xf numFmtId="0" fontId="1" fillId="3" borderId="2" xfId="1" applyFont="1" applyFill="1" applyBorder="1" applyAlignment="1">
      <alignment horizontal="center" vertical="center"/>
    </xf>
    <xf numFmtId="1" fontId="1" fillId="3" borderId="2" xfId="1" applyNumberFormat="1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1" fillId="5" borderId="2" xfId="0" applyFont="1" applyFill="1" applyBorder="1" applyAlignment="1">
      <alignment horizontal="left" vertical="center" wrapText="1"/>
    </xf>
    <xf numFmtId="0" fontId="5" fillId="5" borderId="2" xfId="1" applyFont="1" applyFill="1" applyBorder="1" applyAlignment="1">
      <alignment horizontal="center" vertical="center"/>
    </xf>
    <xf numFmtId="164" fontId="1" fillId="5" borderId="2" xfId="1" applyNumberFormat="1" applyFont="1" applyFill="1" applyBorder="1" applyAlignment="1">
      <alignment horizontal="center" vertical="center"/>
    </xf>
    <xf numFmtId="0" fontId="1" fillId="5" borderId="2" xfId="1" applyFont="1" applyFill="1" applyBorder="1" applyAlignment="1">
      <alignment horizontal="center" vertical="center"/>
    </xf>
    <xf numFmtId="1" fontId="1" fillId="5" borderId="2" xfId="1" applyNumberFormat="1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8" fillId="2" borderId="0" xfId="0" applyFont="1" applyFill="1" applyAlignment="1">
      <alignment vertical="center"/>
    </xf>
    <xf numFmtId="0" fontId="5" fillId="6" borderId="3" xfId="0" applyFont="1" applyFill="1" applyBorder="1" applyAlignment="1">
      <alignment horizontal="center" vertical="center"/>
    </xf>
    <xf numFmtId="0" fontId="1" fillId="6" borderId="3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1" fillId="6" borderId="5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1" fontId="5" fillId="6" borderId="2" xfId="0" applyNumberFormat="1" applyFont="1" applyFill="1" applyBorder="1" applyAlignment="1">
      <alignment horizontal="center" vertical="center"/>
    </xf>
    <xf numFmtId="0" fontId="9" fillId="0" borderId="0" xfId="0" applyFont="1"/>
    <xf numFmtId="0" fontId="11" fillId="0" borderId="0" xfId="0" applyFont="1" applyAlignment="1">
      <alignment horizontal="center"/>
    </xf>
    <xf numFmtId="0" fontId="12" fillId="0" borderId="0" xfId="0" applyFont="1"/>
    <xf numFmtId="0" fontId="11" fillId="4" borderId="2" xfId="0" applyFont="1" applyFill="1" applyBorder="1" applyAlignment="1">
      <alignment horizontal="center" vertical="center"/>
    </xf>
    <xf numFmtId="1" fontId="11" fillId="4" borderId="2" xfId="0" applyNumberFormat="1" applyFont="1" applyFill="1" applyBorder="1" applyAlignment="1">
      <alignment horizontal="center" vertical="center"/>
    </xf>
    <xf numFmtId="0" fontId="11" fillId="5" borderId="2" xfId="0" applyFont="1" applyFill="1" applyBorder="1" applyAlignment="1">
      <alignment horizontal="center" vertical="center"/>
    </xf>
    <xf numFmtId="1" fontId="11" fillId="6" borderId="2" xfId="0" applyNumberFormat="1" applyFont="1" applyFill="1" applyBorder="1" applyAlignment="1">
      <alignment horizontal="center" vertical="center"/>
    </xf>
    <xf numFmtId="0" fontId="8" fillId="0" borderId="0" xfId="0" applyFont="1"/>
    <xf numFmtId="0" fontId="11" fillId="2" borderId="0" xfId="0" applyFont="1" applyFill="1" applyAlignment="1">
      <alignment horizontal="center" vertical="center"/>
    </xf>
    <xf numFmtId="1" fontId="11" fillId="2" borderId="0" xfId="0" applyNumberFormat="1" applyFont="1" applyFill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6" borderId="2" xfId="0" applyFont="1" applyFill="1" applyBorder="1" applyAlignment="1">
      <alignment horizontal="center" vertical="center"/>
    </xf>
    <xf numFmtId="0" fontId="8" fillId="0" borderId="0" xfId="0" applyFont="1" applyAlignment="1">
      <alignment horizontal="center"/>
    </xf>
    <xf numFmtId="1" fontId="8" fillId="0" borderId="0" xfId="0" applyNumberFormat="1" applyFont="1"/>
    <xf numFmtId="0" fontId="11" fillId="4" borderId="2" xfId="0" applyFont="1" applyFill="1" applyBorder="1" applyAlignment="1">
      <alignment horizontal="center"/>
    </xf>
    <xf numFmtId="0" fontId="11" fillId="5" borderId="2" xfId="0" applyFont="1" applyFill="1" applyBorder="1" applyAlignment="1">
      <alignment horizontal="center"/>
    </xf>
    <xf numFmtId="0" fontId="11" fillId="7" borderId="2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center"/>
    </xf>
    <xf numFmtId="0" fontId="8" fillId="2" borderId="0" xfId="0" applyFont="1" applyFill="1"/>
    <xf numFmtId="0" fontId="14" fillId="6" borderId="2" xfId="0" applyFont="1" applyFill="1" applyBorder="1" applyAlignment="1">
      <alignment horizontal="center"/>
    </xf>
    <xf numFmtId="0" fontId="14" fillId="3" borderId="2" xfId="0" applyFont="1" applyFill="1" applyBorder="1" applyAlignment="1">
      <alignment horizontal="center" vertical="center"/>
    </xf>
    <xf numFmtId="0" fontId="14" fillId="5" borderId="2" xfId="0" applyFont="1" applyFill="1" applyBorder="1" applyAlignment="1">
      <alignment horizontal="center" vertical="center"/>
    </xf>
    <xf numFmtId="0" fontId="10" fillId="2" borderId="9" xfId="0" applyFont="1" applyFill="1" applyBorder="1" applyAlignment="1">
      <alignment vertical="center"/>
    </xf>
    <xf numFmtId="0" fontId="11" fillId="2" borderId="0" xfId="0" applyFont="1" applyFill="1" applyAlignment="1">
      <alignment vertical="center"/>
    </xf>
    <xf numFmtId="0" fontId="11" fillId="0" borderId="8" xfId="0" applyFont="1" applyBorder="1" applyAlignment="1">
      <alignment horizontal="center" vertical="center"/>
    </xf>
    <xf numFmtId="0" fontId="11" fillId="0" borderId="8" xfId="0" applyFont="1" applyBorder="1" applyAlignment="1">
      <alignment vertical="center"/>
    </xf>
    <xf numFmtId="0" fontId="13" fillId="0" borderId="0" xfId="0" applyFont="1" applyAlignment="1">
      <alignment horizontal="center"/>
    </xf>
    <xf numFmtId="0" fontId="14" fillId="4" borderId="2" xfId="0" applyFont="1" applyFill="1" applyBorder="1" applyAlignment="1">
      <alignment horizontal="center" vertical="center"/>
    </xf>
    <xf numFmtId="0" fontId="11" fillId="6" borderId="2" xfId="0" applyFont="1" applyFill="1" applyBorder="1" applyAlignment="1">
      <alignment horizontal="center"/>
    </xf>
    <xf numFmtId="1" fontId="11" fillId="7" borderId="2" xfId="0" applyNumberFormat="1" applyFont="1" applyFill="1" applyBorder="1" applyAlignment="1">
      <alignment horizontal="center" vertical="center"/>
    </xf>
    <xf numFmtId="1" fontId="14" fillId="4" borderId="2" xfId="0" applyNumberFormat="1" applyFont="1" applyFill="1" applyBorder="1" applyAlignment="1">
      <alignment horizontal="center" vertical="center"/>
    </xf>
    <xf numFmtId="0" fontId="14" fillId="6" borderId="2" xfId="0" applyFont="1" applyFill="1" applyBorder="1" applyAlignment="1">
      <alignment horizontal="center" vertical="center"/>
    </xf>
    <xf numFmtId="1" fontId="14" fillId="3" borderId="2" xfId="0" applyNumberFormat="1" applyFont="1" applyFill="1" applyBorder="1" applyAlignment="1">
      <alignment horizontal="center" vertical="center"/>
    </xf>
    <xf numFmtId="1" fontId="14" fillId="5" borderId="2" xfId="0" applyNumberFormat="1" applyFont="1" applyFill="1" applyBorder="1" applyAlignment="1">
      <alignment horizontal="center" vertical="center"/>
    </xf>
    <xf numFmtId="1" fontId="14" fillId="6" borderId="2" xfId="0" applyNumberFormat="1" applyFont="1" applyFill="1" applyBorder="1" applyAlignment="1">
      <alignment horizontal="center" vertical="center"/>
    </xf>
    <xf numFmtId="0" fontId="11" fillId="6" borderId="3" xfId="0" applyFont="1" applyFill="1" applyBorder="1" applyAlignment="1">
      <alignment horizontal="center" vertical="center"/>
    </xf>
    <xf numFmtId="0" fontId="11" fillId="6" borderId="4" xfId="0" applyFont="1" applyFill="1" applyBorder="1" applyAlignment="1">
      <alignment horizontal="center" vertical="center"/>
    </xf>
    <xf numFmtId="0" fontId="11" fillId="2" borderId="10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/>
    </xf>
    <xf numFmtId="0" fontId="11" fillId="2" borderId="11" xfId="0" applyFont="1" applyFill="1" applyBorder="1" applyAlignment="1">
      <alignment horizontal="center" vertical="center"/>
    </xf>
    <xf numFmtId="0" fontId="11" fillId="4" borderId="2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11" fillId="4" borderId="7" xfId="0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/>
    </xf>
    <xf numFmtId="0" fontId="8" fillId="3" borderId="7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1" fillId="6" borderId="2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0" fontId="6" fillId="4" borderId="6" xfId="0" applyFont="1" applyFill="1" applyBorder="1" applyAlignment="1">
      <alignment horizontal="center" vertical="center"/>
    </xf>
    <xf numFmtId="0" fontId="6" fillId="4" borderId="7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14" fillId="4" borderId="6" xfId="0" applyFont="1" applyFill="1" applyBorder="1" applyAlignment="1">
      <alignment horizontal="center" vertical="center"/>
    </xf>
    <xf numFmtId="0" fontId="14" fillId="4" borderId="7" xfId="0" applyFont="1" applyFill="1" applyBorder="1" applyAlignment="1">
      <alignment horizontal="center" vertical="center"/>
    </xf>
    <xf numFmtId="0" fontId="14" fillId="4" borderId="1" xfId="0" applyFont="1" applyFill="1" applyBorder="1" applyAlignment="1">
      <alignment horizontal="center" vertical="center"/>
    </xf>
  </cellXfs>
  <cellStyles count="2">
    <cellStyle name="Normalny" xfId="0" builtinId="0"/>
    <cellStyle name="Normalny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S178"/>
  <sheetViews>
    <sheetView tabSelected="1" zoomScale="96" zoomScaleNormal="96" workbookViewId="0">
      <selection sqref="A1:AA1"/>
    </sheetView>
  </sheetViews>
  <sheetFormatPr defaultColWidth="9.109375" defaultRowHeight="10.199999999999999" x14ac:dyDescent="0.2"/>
  <cols>
    <col min="1" max="1" width="6.44140625" style="5" bestFit="1" customWidth="1"/>
    <col min="2" max="2" width="24.33203125" style="1" bestFit="1" customWidth="1"/>
    <col min="3" max="3" width="3.44140625" style="2" bestFit="1" customWidth="1"/>
    <col min="4" max="4" width="3.6640625" style="2" bestFit="1" customWidth="1"/>
    <col min="5" max="5" width="4.77734375" style="2" bestFit="1" customWidth="1"/>
    <col min="6" max="6" width="4.109375" style="2" bestFit="1" customWidth="1"/>
    <col min="7" max="7" width="20.109375" style="2" bestFit="1" customWidth="1"/>
    <col min="8" max="8" width="3.44140625" style="2" bestFit="1" customWidth="1"/>
    <col min="9" max="9" width="3.6640625" style="2" bestFit="1" customWidth="1"/>
    <col min="10" max="10" width="4.77734375" style="2" bestFit="1" customWidth="1"/>
    <col min="11" max="11" width="4.109375" style="2" bestFit="1" customWidth="1"/>
    <col min="12" max="12" width="24.6640625" style="2" bestFit="1" customWidth="1"/>
    <col min="13" max="13" width="3.44140625" style="2" bestFit="1" customWidth="1"/>
    <col min="14" max="14" width="3.6640625" style="2" bestFit="1" customWidth="1"/>
    <col min="15" max="15" width="4.77734375" style="2" bestFit="1" customWidth="1"/>
    <col min="16" max="16" width="4.109375" style="2" bestFit="1" customWidth="1"/>
    <col min="17" max="17" width="24.6640625" style="2" bestFit="1" customWidth="1"/>
    <col min="18" max="18" width="3.44140625" style="2" bestFit="1" customWidth="1"/>
    <col min="19" max="19" width="3.6640625" style="2" bestFit="1" customWidth="1"/>
    <col min="20" max="20" width="4.77734375" style="2" bestFit="1" customWidth="1"/>
    <col min="21" max="21" width="4.109375" style="2" bestFit="1" customWidth="1"/>
    <col min="22" max="22" width="24.6640625" style="2" bestFit="1" customWidth="1"/>
    <col min="23" max="23" width="3.44140625" style="2" bestFit="1" customWidth="1"/>
    <col min="24" max="24" width="3.6640625" style="2" bestFit="1" customWidth="1"/>
    <col min="25" max="25" width="4.77734375" style="2" bestFit="1" customWidth="1"/>
    <col min="26" max="26" width="4.109375" style="2" bestFit="1" customWidth="1"/>
    <col min="27" max="27" width="8.44140625" style="2" bestFit="1" customWidth="1"/>
    <col min="28" max="28" width="2.21875" style="1" customWidth="1"/>
    <col min="29" max="29" width="5.88671875" style="1" bestFit="1" customWidth="1"/>
    <col min="30" max="30" width="6.6640625" style="1" bestFit="1" customWidth="1"/>
    <col min="31" max="31" width="3.88671875" style="1" bestFit="1" customWidth="1"/>
    <col min="32" max="32" width="3.6640625" style="1" bestFit="1" customWidth="1"/>
    <col min="33" max="33" width="3.88671875" style="1" bestFit="1" customWidth="1"/>
    <col min="34" max="34" width="3.5546875" style="1" bestFit="1" customWidth="1"/>
    <col min="35" max="35" width="3.88671875" style="1" bestFit="1" customWidth="1"/>
    <col min="36" max="36" width="3.77734375" style="1" bestFit="1" customWidth="1"/>
    <col min="37" max="37" width="3.21875" style="1" bestFit="1" customWidth="1"/>
    <col min="38" max="38" width="3.77734375" style="1" bestFit="1" customWidth="1"/>
    <col min="39" max="39" width="3.88671875" style="1" bestFit="1" customWidth="1"/>
    <col min="40" max="40" width="3.21875" style="1" bestFit="1" customWidth="1"/>
    <col min="41" max="42" width="3.6640625" style="1" bestFit="1" customWidth="1"/>
    <col min="43" max="43" width="4.21875" style="1" bestFit="1" customWidth="1"/>
    <col min="44" max="44" width="3.77734375" style="1" bestFit="1" customWidth="1"/>
    <col min="45" max="45" width="3.88671875" style="1" bestFit="1" customWidth="1"/>
    <col min="46" max="46" width="4" style="1" bestFit="1" customWidth="1"/>
    <col min="47" max="47" width="4.21875" style="1" bestFit="1" customWidth="1"/>
    <col min="48" max="50" width="3.88671875" style="1" bestFit="1" customWidth="1"/>
    <col min="51" max="51" width="4.21875" style="1" bestFit="1" customWidth="1"/>
    <col min="52" max="52" width="6.21875" style="1" bestFit="1" customWidth="1"/>
    <col min="53" max="54" width="2" style="1" customWidth="1"/>
    <col min="55" max="55" width="1.77734375" style="1" bestFit="1" customWidth="1"/>
    <col min="56" max="56" width="12.109375" style="1" bestFit="1" customWidth="1"/>
    <col min="57" max="57" width="10.5546875" style="1" bestFit="1" customWidth="1"/>
    <col min="58" max="58" width="12.33203125" style="1" bestFit="1" customWidth="1"/>
    <col min="59" max="59" width="14.88671875" style="1" bestFit="1" customWidth="1"/>
    <col min="60" max="60" width="10.6640625" style="1" bestFit="1" customWidth="1"/>
    <col min="61" max="61" width="11.44140625" style="1" bestFit="1" customWidth="1"/>
    <col min="62" max="62" width="12" style="1" bestFit="1" customWidth="1"/>
    <col min="63" max="63" width="10.6640625" style="1" bestFit="1" customWidth="1"/>
    <col min="64" max="64" width="10.21875" style="1" bestFit="1" customWidth="1"/>
    <col min="65" max="65" width="14.109375" style="1" bestFit="1" customWidth="1"/>
    <col min="66" max="66" width="12.6640625" style="1" bestFit="1" customWidth="1"/>
    <col min="67" max="67" width="17.109375" style="1" bestFit="1" customWidth="1"/>
    <col min="68" max="68" width="15.6640625" style="1" bestFit="1" customWidth="1"/>
    <col min="69" max="69" width="20.6640625" style="1" bestFit="1" customWidth="1"/>
    <col min="70" max="70" width="5.88671875" style="1" bestFit="1" customWidth="1"/>
    <col min="71" max="71" width="6.5546875" style="1" bestFit="1" customWidth="1"/>
    <col min="72" max="16384" width="9.109375" style="1"/>
  </cols>
  <sheetData>
    <row r="1" spans="1:71" s="3" customFormat="1" ht="12" customHeight="1" x14ac:dyDescent="0.25">
      <c r="A1" s="85" t="s">
        <v>20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5"/>
      <c r="V1" s="85"/>
      <c r="W1" s="85"/>
      <c r="X1" s="85"/>
      <c r="Y1" s="85"/>
      <c r="Z1" s="85"/>
      <c r="AA1" s="85"/>
      <c r="AC1" s="33"/>
      <c r="AD1" s="44"/>
      <c r="AE1" s="73" t="s">
        <v>171</v>
      </c>
      <c r="AF1" s="74"/>
      <c r="AG1" s="74"/>
      <c r="AH1" s="74"/>
      <c r="AI1" s="74"/>
      <c r="AJ1" s="74"/>
      <c r="AK1" s="74"/>
      <c r="AL1" s="74"/>
      <c r="AM1" s="74"/>
      <c r="AN1" s="74"/>
      <c r="AO1" s="74"/>
      <c r="AP1" s="74"/>
      <c r="AQ1" s="74"/>
      <c r="AR1" s="74"/>
      <c r="AS1" s="74"/>
      <c r="AT1" s="74"/>
      <c r="AU1" s="74"/>
      <c r="AV1" s="74"/>
      <c r="AW1" s="74"/>
      <c r="AX1" s="74"/>
      <c r="AY1" s="74"/>
      <c r="AZ1" s="75"/>
      <c r="BA1" s="32"/>
      <c r="BB1" s="32"/>
      <c r="BC1" s="58"/>
      <c r="BD1" s="89" t="s">
        <v>193</v>
      </c>
      <c r="BE1" s="90"/>
      <c r="BF1" s="90"/>
      <c r="BG1" s="90"/>
      <c r="BH1" s="90"/>
      <c r="BI1" s="90"/>
      <c r="BJ1" s="90"/>
      <c r="BK1" s="90"/>
      <c r="BL1" s="90"/>
      <c r="BM1" s="90"/>
      <c r="BN1" s="90"/>
      <c r="BO1" s="90"/>
      <c r="BP1" s="90"/>
      <c r="BQ1" s="90"/>
      <c r="BR1" s="90"/>
      <c r="BS1" s="91"/>
    </row>
    <row r="2" spans="1:71" ht="10.95" customHeight="1" x14ac:dyDescent="0.2">
      <c r="A2" s="6" t="s">
        <v>8</v>
      </c>
      <c r="B2" s="86" t="s">
        <v>124</v>
      </c>
      <c r="C2" s="87"/>
      <c r="D2" s="87"/>
      <c r="E2" s="87"/>
      <c r="F2" s="88"/>
      <c r="G2" s="86" t="s">
        <v>125</v>
      </c>
      <c r="H2" s="87"/>
      <c r="I2" s="87"/>
      <c r="J2" s="87"/>
      <c r="K2" s="88"/>
      <c r="L2" s="86" t="s">
        <v>126</v>
      </c>
      <c r="M2" s="87"/>
      <c r="N2" s="87"/>
      <c r="O2" s="87"/>
      <c r="P2" s="88"/>
      <c r="Q2" s="86" t="s">
        <v>127</v>
      </c>
      <c r="R2" s="87"/>
      <c r="S2" s="87"/>
      <c r="T2" s="87"/>
      <c r="U2" s="88"/>
      <c r="V2" s="86" t="s">
        <v>128</v>
      </c>
      <c r="W2" s="87"/>
      <c r="X2" s="87"/>
      <c r="Y2" s="87"/>
      <c r="Z2" s="88"/>
      <c r="AA2" s="8" t="s">
        <v>9</v>
      </c>
      <c r="AC2" s="33"/>
      <c r="AD2" s="44"/>
      <c r="AE2" s="73" t="s">
        <v>136</v>
      </c>
      <c r="AF2" s="74"/>
      <c r="AG2" s="74"/>
      <c r="AH2" s="74"/>
      <c r="AI2" s="74"/>
      <c r="AJ2" s="74"/>
      <c r="AK2" s="74"/>
      <c r="AL2" s="74"/>
      <c r="AM2" s="74"/>
      <c r="AN2" s="74"/>
      <c r="AO2" s="74"/>
      <c r="AP2" s="74"/>
      <c r="AQ2" s="74"/>
      <c r="AR2" s="74"/>
      <c r="AS2" s="74"/>
      <c r="AT2" s="74"/>
      <c r="AU2" s="74"/>
      <c r="AV2" s="74"/>
      <c r="AW2" s="74"/>
      <c r="AX2" s="74"/>
      <c r="AY2" s="74"/>
      <c r="AZ2" s="75"/>
      <c r="BA2" s="34"/>
      <c r="BB2" s="34"/>
      <c r="BC2" s="58"/>
      <c r="BD2" s="59" t="s">
        <v>194</v>
      </c>
      <c r="BE2" s="59" t="s">
        <v>137</v>
      </c>
      <c r="BF2" s="59" t="s">
        <v>138</v>
      </c>
      <c r="BG2" s="59" t="s">
        <v>180</v>
      </c>
      <c r="BH2" s="59" t="s">
        <v>181</v>
      </c>
      <c r="BI2" s="59" t="s">
        <v>182</v>
      </c>
      <c r="BJ2" s="59" t="s">
        <v>183</v>
      </c>
      <c r="BK2" s="59" t="s">
        <v>184</v>
      </c>
      <c r="BL2" s="59" t="s">
        <v>185</v>
      </c>
      <c r="BM2" s="59" t="s">
        <v>186</v>
      </c>
      <c r="BN2" s="59" t="s">
        <v>188</v>
      </c>
      <c r="BO2" s="59" t="s">
        <v>189</v>
      </c>
      <c r="BP2" s="59" t="s">
        <v>190</v>
      </c>
      <c r="BQ2" s="59" t="s">
        <v>191</v>
      </c>
      <c r="BR2" s="59" t="s">
        <v>187</v>
      </c>
      <c r="BS2" s="62" t="s">
        <v>15</v>
      </c>
    </row>
    <row r="3" spans="1:71" ht="10.95" customHeight="1" x14ac:dyDescent="0.2">
      <c r="A3" s="8" t="s">
        <v>13</v>
      </c>
      <c r="B3" s="9" t="s">
        <v>7</v>
      </c>
      <c r="C3" s="7" t="s">
        <v>0</v>
      </c>
      <c r="D3" s="7" t="s">
        <v>1</v>
      </c>
      <c r="E3" s="7" t="s">
        <v>2</v>
      </c>
      <c r="F3" s="7" t="s">
        <v>12</v>
      </c>
      <c r="G3" s="10" t="s">
        <v>7</v>
      </c>
      <c r="H3" s="7" t="s">
        <v>0</v>
      </c>
      <c r="I3" s="7" t="s">
        <v>1</v>
      </c>
      <c r="J3" s="7" t="s">
        <v>2</v>
      </c>
      <c r="K3" s="7" t="s">
        <v>12</v>
      </c>
      <c r="L3" s="10" t="s">
        <v>7</v>
      </c>
      <c r="M3" s="7" t="s">
        <v>0</v>
      </c>
      <c r="N3" s="7" t="s">
        <v>1</v>
      </c>
      <c r="O3" s="7" t="s">
        <v>2</v>
      </c>
      <c r="P3" s="7" t="s">
        <v>12</v>
      </c>
      <c r="Q3" s="9" t="s">
        <v>7</v>
      </c>
      <c r="R3" s="7" t="s">
        <v>0</v>
      </c>
      <c r="S3" s="7" t="s">
        <v>1</v>
      </c>
      <c r="T3" s="7" t="s">
        <v>2</v>
      </c>
      <c r="U3" s="7" t="s">
        <v>12</v>
      </c>
      <c r="V3" s="9" t="s">
        <v>7</v>
      </c>
      <c r="W3" s="7" t="s">
        <v>0</v>
      </c>
      <c r="X3" s="7" t="s">
        <v>1</v>
      </c>
      <c r="Y3" s="7" t="s">
        <v>2</v>
      </c>
      <c r="Z3" s="7" t="s">
        <v>12</v>
      </c>
      <c r="AA3" s="7" t="s">
        <v>19</v>
      </c>
      <c r="AC3" s="33"/>
      <c r="AD3" s="44"/>
      <c r="AE3" s="35" t="s">
        <v>140</v>
      </c>
      <c r="AF3" s="35" t="s">
        <v>141</v>
      </c>
      <c r="AG3" s="35" t="s">
        <v>168</v>
      </c>
      <c r="AH3" s="35" t="s">
        <v>142</v>
      </c>
      <c r="AI3" s="35" t="s">
        <v>143</v>
      </c>
      <c r="AJ3" s="35" t="s">
        <v>144</v>
      </c>
      <c r="AK3" s="35" t="s">
        <v>145</v>
      </c>
      <c r="AL3" s="35" t="s">
        <v>146</v>
      </c>
      <c r="AM3" s="35" t="s">
        <v>147</v>
      </c>
      <c r="AN3" s="35" t="s">
        <v>148</v>
      </c>
      <c r="AO3" s="35" t="s">
        <v>149</v>
      </c>
      <c r="AP3" s="35" t="s">
        <v>150</v>
      </c>
      <c r="AQ3" s="35" t="s">
        <v>151</v>
      </c>
      <c r="AR3" s="35" t="s">
        <v>152</v>
      </c>
      <c r="AS3" s="35" t="s">
        <v>153</v>
      </c>
      <c r="AT3" s="35" t="s">
        <v>154</v>
      </c>
      <c r="AU3" s="35" t="s">
        <v>155</v>
      </c>
      <c r="AV3" s="35" t="s">
        <v>156</v>
      </c>
      <c r="AW3" s="35" t="s">
        <v>157</v>
      </c>
      <c r="AX3" s="35" t="s">
        <v>158</v>
      </c>
      <c r="AY3" s="35" t="s">
        <v>169</v>
      </c>
      <c r="AZ3" s="36" t="s">
        <v>139</v>
      </c>
      <c r="BA3" s="34"/>
      <c r="BB3" s="72">
        <v>1</v>
      </c>
      <c r="BC3" s="52" t="s">
        <v>159</v>
      </c>
      <c r="BD3" s="52">
        <v>5</v>
      </c>
      <c r="BE3" s="52">
        <v>8</v>
      </c>
      <c r="BF3" s="52">
        <v>7</v>
      </c>
      <c r="BG3" s="52">
        <v>5</v>
      </c>
      <c r="BH3" s="52">
        <v>4</v>
      </c>
      <c r="BI3" s="52">
        <v>13</v>
      </c>
      <c r="BJ3" s="52">
        <v>19</v>
      </c>
      <c r="BK3" s="52">
        <v>8</v>
      </c>
      <c r="BL3" s="52">
        <v>8</v>
      </c>
      <c r="BM3" s="52">
        <v>12</v>
      </c>
      <c r="BN3" s="52">
        <v>4</v>
      </c>
      <c r="BO3" s="52">
        <v>7</v>
      </c>
      <c r="BP3" s="52">
        <v>2</v>
      </c>
      <c r="BQ3" s="52">
        <v>18</v>
      </c>
      <c r="BR3" s="52">
        <f>SUM(BD3:BQ3)</f>
        <v>120</v>
      </c>
      <c r="BS3" s="64">
        <f>SUM(BD3:BQ3)/14</f>
        <v>8.5714285714285712</v>
      </c>
    </row>
    <row r="4" spans="1:71" ht="10.95" customHeight="1" x14ac:dyDescent="0.2">
      <c r="A4" s="11">
        <v>1</v>
      </c>
      <c r="B4" s="12" t="s">
        <v>112</v>
      </c>
      <c r="C4" s="13">
        <v>3</v>
      </c>
      <c r="D4" s="14">
        <v>40</v>
      </c>
      <c r="E4" s="15">
        <v>2420</v>
      </c>
      <c r="F4" s="16">
        <v>19</v>
      </c>
      <c r="G4" s="12" t="s">
        <v>93</v>
      </c>
      <c r="H4" s="13">
        <v>0</v>
      </c>
      <c r="I4" s="14"/>
      <c r="J4" s="15">
        <v>0</v>
      </c>
      <c r="K4" s="16">
        <v>21</v>
      </c>
      <c r="L4" s="12" t="s">
        <v>123</v>
      </c>
      <c r="M4" s="13">
        <v>1</v>
      </c>
      <c r="N4" s="14">
        <v>50</v>
      </c>
      <c r="O4" s="15">
        <v>1100</v>
      </c>
      <c r="P4" s="16">
        <v>20</v>
      </c>
      <c r="Q4" s="12" t="s">
        <v>78</v>
      </c>
      <c r="R4" s="13">
        <v>19</v>
      </c>
      <c r="S4" s="14">
        <v>46</v>
      </c>
      <c r="T4" s="15">
        <v>14180</v>
      </c>
      <c r="U4" s="16">
        <v>1</v>
      </c>
      <c r="V4" s="12" t="s">
        <v>92</v>
      </c>
      <c r="W4" s="13">
        <v>8</v>
      </c>
      <c r="X4" s="14">
        <v>55</v>
      </c>
      <c r="Y4" s="15">
        <v>7720</v>
      </c>
      <c r="Z4" s="16">
        <v>8</v>
      </c>
      <c r="AA4" s="81">
        <f>SUM(C4,H4,M4,R4,W4,C5,H5,M5,R5,W5)</f>
        <v>50</v>
      </c>
      <c r="AC4" s="33"/>
      <c r="AD4" s="35" t="s">
        <v>160</v>
      </c>
      <c r="AE4" s="52">
        <v>3</v>
      </c>
      <c r="AF4" s="52">
        <v>2</v>
      </c>
      <c r="AG4" s="52">
        <v>4</v>
      </c>
      <c r="AH4" s="52">
        <v>3</v>
      </c>
      <c r="AI4" s="52">
        <v>4</v>
      </c>
      <c r="AJ4" s="52">
        <v>5</v>
      </c>
      <c r="AK4" s="52">
        <v>4</v>
      </c>
      <c r="AL4" s="52">
        <v>5</v>
      </c>
      <c r="AM4" s="52">
        <v>2</v>
      </c>
      <c r="AN4" s="52">
        <v>2</v>
      </c>
      <c r="AO4" s="52">
        <v>0</v>
      </c>
      <c r="AP4" s="52">
        <v>0</v>
      </c>
      <c r="AQ4" s="52">
        <v>1</v>
      </c>
      <c r="AR4" s="52">
        <v>2</v>
      </c>
      <c r="AS4" s="52">
        <v>3</v>
      </c>
      <c r="AT4" s="52">
        <v>2</v>
      </c>
      <c r="AU4" s="52">
        <v>1</v>
      </c>
      <c r="AV4" s="52">
        <v>3</v>
      </c>
      <c r="AW4" s="52">
        <v>2</v>
      </c>
      <c r="AX4" s="52">
        <v>3</v>
      </c>
      <c r="AY4" s="52">
        <v>0</v>
      </c>
      <c r="AZ4" s="38">
        <f>SUM(AE4:AY4)/21</f>
        <v>2.4285714285714284</v>
      </c>
      <c r="BA4" s="39"/>
      <c r="BB4" s="72"/>
      <c r="BC4" s="52" t="s">
        <v>161</v>
      </c>
      <c r="BD4" s="52">
        <v>0</v>
      </c>
      <c r="BE4" s="52">
        <v>7</v>
      </c>
      <c r="BF4" s="52">
        <v>3</v>
      </c>
      <c r="BG4" s="52">
        <v>4</v>
      </c>
      <c r="BH4" s="52">
        <v>0</v>
      </c>
      <c r="BI4" s="52">
        <v>17</v>
      </c>
      <c r="BJ4" s="52">
        <v>3</v>
      </c>
      <c r="BK4" s="52">
        <v>8</v>
      </c>
      <c r="BL4" s="52">
        <v>7</v>
      </c>
      <c r="BM4" s="52">
        <v>7</v>
      </c>
      <c r="BN4" s="52">
        <v>5</v>
      </c>
      <c r="BO4" s="52">
        <v>0</v>
      </c>
      <c r="BP4" s="52">
        <v>0</v>
      </c>
      <c r="BQ4" s="52">
        <v>15</v>
      </c>
      <c r="BR4" s="52">
        <f t="shared" ref="BR4:BR8" si="0">SUM(BD4:BQ4)</f>
        <v>76</v>
      </c>
      <c r="BS4" s="64">
        <f t="shared" ref="BS4:BS8" si="1">SUM(BD4:BQ4)/14</f>
        <v>5.4285714285714288</v>
      </c>
    </row>
    <row r="5" spans="1:71" ht="10.95" customHeight="1" x14ac:dyDescent="0.2">
      <c r="A5" s="11">
        <v>2</v>
      </c>
      <c r="B5" s="12" t="s">
        <v>27</v>
      </c>
      <c r="C5" s="13">
        <v>4</v>
      </c>
      <c r="D5" s="14">
        <v>51</v>
      </c>
      <c r="E5" s="15">
        <v>3680</v>
      </c>
      <c r="F5" s="16">
        <v>16</v>
      </c>
      <c r="G5" s="12" t="s">
        <v>94</v>
      </c>
      <c r="H5" s="13">
        <v>2</v>
      </c>
      <c r="I5" s="14">
        <v>46</v>
      </c>
      <c r="J5" s="15">
        <v>1620</v>
      </c>
      <c r="K5" s="16">
        <v>13</v>
      </c>
      <c r="L5" s="12" t="s">
        <v>87</v>
      </c>
      <c r="M5" s="13">
        <v>2</v>
      </c>
      <c r="N5" s="14">
        <v>55</v>
      </c>
      <c r="O5" s="15">
        <v>2240</v>
      </c>
      <c r="P5" s="16">
        <v>11</v>
      </c>
      <c r="Q5" s="12" t="s">
        <v>121</v>
      </c>
      <c r="R5" s="13">
        <v>3</v>
      </c>
      <c r="S5" s="14">
        <v>34</v>
      </c>
      <c r="T5" s="15">
        <v>2080</v>
      </c>
      <c r="U5" s="16">
        <v>18</v>
      </c>
      <c r="V5" s="12" t="s">
        <v>39</v>
      </c>
      <c r="W5" s="13">
        <v>8</v>
      </c>
      <c r="X5" s="14">
        <v>48</v>
      </c>
      <c r="Y5" s="15">
        <v>6680</v>
      </c>
      <c r="Z5" s="16">
        <v>10</v>
      </c>
      <c r="AA5" s="82"/>
      <c r="AC5" s="33"/>
      <c r="AD5" s="35" t="s">
        <v>162</v>
      </c>
      <c r="AE5" s="52">
        <v>0</v>
      </c>
      <c r="AF5" s="52">
        <v>1</v>
      </c>
      <c r="AG5" s="52">
        <v>1</v>
      </c>
      <c r="AH5" s="52">
        <v>0</v>
      </c>
      <c r="AI5" s="52">
        <v>1</v>
      </c>
      <c r="AJ5" s="52">
        <v>0</v>
      </c>
      <c r="AK5" s="52">
        <v>0</v>
      </c>
      <c r="AL5" s="52">
        <v>0</v>
      </c>
      <c r="AM5" s="52">
        <v>0</v>
      </c>
      <c r="AN5" s="52">
        <v>0</v>
      </c>
      <c r="AO5" s="52">
        <v>0</v>
      </c>
      <c r="AP5" s="52">
        <v>0</v>
      </c>
      <c r="AQ5" s="52">
        <v>1</v>
      </c>
      <c r="AR5" s="52">
        <v>0</v>
      </c>
      <c r="AS5" s="52">
        <v>0</v>
      </c>
      <c r="AT5" s="52">
        <v>1</v>
      </c>
      <c r="AU5" s="52">
        <v>0</v>
      </c>
      <c r="AV5" s="52">
        <v>0</v>
      </c>
      <c r="AW5" s="52">
        <v>1</v>
      </c>
      <c r="AX5" s="52">
        <v>1</v>
      </c>
      <c r="AY5" s="52">
        <v>1</v>
      </c>
      <c r="AZ5" s="38">
        <f t="shared" ref="AZ5:AZ6" si="2">SUM(AE5:AY5)/21</f>
        <v>0.38095238095238093</v>
      </c>
      <c r="BA5" s="39"/>
      <c r="BB5" s="72">
        <v>2</v>
      </c>
      <c r="BC5" s="53" t="s">
        <v>159</v>
      </c>
      <c r="BD5" s="53">
        <v>12</v>
      </c>
      <c r="BE5" s="53">
        <v>30</v>
      </c>
      <c r="BF5" s="53">
        <v>10</v>
      </c>
      <c r="BG5" s="53">
        <v>21</v>
      </c>
      <c r="BH5" s="53">
        <v>20</v>
      </c>
      <c r="BI5" s="53">
        <v>9</v>
      </c>
      <c r="BJ5" s="53">
        <v>6</v>
      </c>
      <c r="BK5" s="53">
        <v>8</v>
      </c>
      <c r="BL5" s="53">
        <v>11</v>
      </c>
      <c r="BM5" s="53">
        <v>19</v>
      </c>
      <c r="BN5" s="53">
        <v>8</v>
      </c>
      <c r="BO5" s="53">
        <v>3</v>
      </c>
      <c r="BP5" s="53">
        <v>16</v>
      </c>
      <c r="BQ5" s="53">
        <v>27</v>
      </c>
      <c r="BR5" s="53">
        <f t="shared" si="0"/>
        <v>200</v>
      </c>
      <c r="BS5" s="65">
        <f t="shared" si="1"/>
        <v>14.285714285714286</v>
      </c>
    </row>
    <row r="6" spans="1:71" ht="10.95" customHeight="1" x14ac:dyDescent="0.2">
      <c r="A6" s="17">
        <v>3</v>
      </c>
      <c r="B6" s="18" t="s">
        <v>100</v>
      </c>
      <c r="C6" s="19">
        <v>13</v>
      </c>
      <c r="D6" s="20">
        <v>52</v>
      </c>
      <c r="E6" s="21">
        <v>11060</v>
      </c>
      <c r="F6" s="22">
        <v>4</v>
      </c>
      <c r="G6" s="18" t="s">
        <v>33</v>
      </c>
      <c r="H6" s="19">
        <v>3</v>
      </c>
      <c r="I6" s="20">
        <v>45</v>
      </c>
      <c r="J6" s="21">
        <v>2580</v>
      </c>
      <c r="K6" s="22">
        <v>10</v>
      </c>
      <c r="L6" s="18" t="s">
        <v>53</v>
      </c>
      <c r="M6" s="19">
        <v>2</v>
      </c>
      <c r="N6" s="20">
        <v>50</v>
      </c>
      <c r="O6" s="21">
        <v>2160</v>
      </c>
      <c r="P6" s="22">
        <v>13</v>
      </c>
      <c r="Q6" s="18" t="s">
        <v>83</v>
      </c>
      <c r="R6" s="19">
        <v>8</v>
      </c>
      <c r="S6" s="20">
        <v>48</v>
      </c>
      <c r="T6" s="21">
        <v>6880</v>
      </c>
      <c r="U6" s="22">
        <v>10</v>
      </c>
      <c r="V6" s="18" t="s">
        <v>35</v>
      </c>
      <c r="W6" s="19">
        <v>5</v>
      </c>
      <c r="X6" s="20">
        <v>45</v>
      </c>
      <c r="Y6" s="21">
        <v>4040</v>
      </c>
      <c r="Z6" s="22">
        <v>15</v>
      </c>
      <c r="AA6" s="83">
        <f t="shared" ref="AA6" si="3">SUM(C6,H6,M6,R6,W6,C7,H7,M7,R7,W7)</f>
        <v>69</v>
      </c>
      <c r="AC6" s="33"/>
      <c r="AD6" s="35" t="s">
        <v>163</v>
      </c>
      <c r="AE6" s="52">
        <v>2</v>
      </c>
      <c r="AF6" s="52">
        <v>2</v>
      </c>
      <c r="AG6" s="52">
        <v>0</v>
      </c>
      <c r="AH6" s="52">
        <v>2</v>
      </c>
      <c r="AI6" s="52">
        <v>0</v>
      </c>
      <c r="AJ6" s="52">
        <v>0</v>
      </c>
      <c r="AK6" s="52">
        <v>1</v>
      </c>
      <c r="AL6" s="52">
        <v>0</v>
      </c>
      <c r="AM6" s="52">
        <v>3</v>
      </c>
      <c r="AN6" s="52">
        <v>3</v>
      </c>
      <c r="AO6" s="52">
        <v>5</v>
      </c>
      <c r="AP6" s="52">
        <v>5</v>
      </c>
      <c r="AQ6" s="52">
        <v>3</v>
      </c>
      <c r="AR6" s="52">
        <v>3</v>
      </c>
      <c r="AS6" s="52">
        <v>2</v>
      </c>
      <c r="AT6" s="52">
        <v>2</v>
      </c>
      <c r="AU6" s="52">
        <v>4</v>
      </c>
      <c r="AV6" s="52">
        <v>2</v>
      </c>
      <c r="AW6" s="52">
        <v>2</v>
      </c>
      <c r="AX6" s="52">
        <v>1</v>
      </c>
      <c r="AY6" s="52">
        <v>4</v>
      </c>
      <c r="AZ6" s="38">
        <f t="shared" si="2"/>
        <v>2.1904761904761907</v>
      </c>
      <c r="BA6" s="39"/>
      <c r="BB6" s="72"/>
      <c r="BC6" s="53" t="s">
        <v>161</v>
      </c>
      <c r="BD6" s="53">
        <v>13</v>
      </c>
      <c r="BE6" s="53">
        <v>27</v>
      </c>
      <c r="BF6" s="53">
        <v>6</v>
      </c>
      <c r="BG6" s="53">
        <v>12</v>
      </c>
      <c r="BH6" s="53">
        <v>16</v>
      </c>
      <c r="BI6" s="53">
        <v>7</v>
      </c>
      <c r="BJ6" s="53">
        <v>10</v>
      </c>
      <c r="BK6" s="53">
        <v>12</v>
      </c>
      <c r="BL6" s="53">
        <v>13</v>
      </c>
      <c r="BM6" s="53">
        <v>8</v>
      </c>
      <c r="BN6" s="53">
        <v>9</v>
      </c>
      <c r="BO6" s="53">
        <v>4</v>
      </c>
      <c r="BP6" s="53">
        <v>20</v>
      </c>
      <c r="BQ6" s="53">
        <v>30</v>
      </c>
      <c r="BR6" s="53">
        <f t="shared" si="0"/>
        <v>187</v>
      </c>
      <c r="BS6" s="65">
        <f t="shared" si="1"/>
        <v>13.357142857142858</v>
      </c>
    </row>
    <row r="7" spans="1:71" ht="10.95" customHeight="1" x14ac:dyDescent="0.2">
      <c r="A7" s="17">
        <v>4</v>
      </c>
      <c r="B7" s="18" t="s">
        <v>16</v>
      </c>
      <c r="C7" s="19">
        <v>18</v>
      </c>
      <c r="D7" s="20">
        <v>50</v>
      </c>
      <c r="E7" s="21">
        <v>14520</v>
      </c>
      <c r="F7" s="22">
        <v>3</v>
      </c>
      <c r="G7" s="18" t="s">
        <v>101</v>
      </c>
      <c r="H7" s="19">
        <v>3</v>
      </c>
      <c r="I7" s="20">
        <v>50</v>
      </c>
      <c r="J7" s="21">
        <v>3120</v>
      </c>
      <c r="K7" s="22">
        <v>9</v>
      </c>
      <c r="L7" s="18" t="s">
        <v>109</v>
      </c>
      <c r="M7" s="19">
        <v>1</v>
      </c>
      <c r="N7" s="20">
        <v>53</v>
      </c>
      <c r="O7" s="21">
        <v>1160</v>
      </c>
      <c r="P7" s="22">
        <v>19</v>
      </c>
      <c r="Q7" s="18" t="s">
        <v>17</v>
      </c>
      <c r="R7" s="19">
        <v>6</v>
      </c>
      <c r="S7" s="20">
        <v>49</v>
      </c>
      <c r="T7" s="21">
        <v>5980</v>
      </c>
      <c r="U7" s="22">
        <v>12</v>
      </c>
      <c r="V7" s="18" t="s">
        <v>68</v>
      </c>
      <c r="W7" s="19">
        <v>10</v>
      </c>
      <c r="X7" s="20">
        <v>47</v>
      </c>
      <c r="Y7" s="21">
        <v>8320</v>
      </c>
      <c r="Z7" s="22">
        <v>6</v>
      </c>
      <c r="AA7" s="84"/>
      <c r="AC7" s="33"/>
      <c r="AD7" s="42"/>
      <c r="AE7" s="76" t="s">
        <v>164</v>
      </c>
      <c r="AF7" s="77"/>
      <c r="AG7" s="77"/>
      <c r="AH7" s="77"/>
      <c r="AI7" s="77"/>
      <c r="AJ7" s="77"/>
      <c r="AK7" s="77"/>
      <c r="AL7" s="77"/>
      <c r="AM7" s="77"/>
      <c r="AN7" s="77"/>
      <c r="AO7" s="77"/>
      <c r="AP7" s="77"/>
      <c r="AQ7" s="77"/>
      <c r="AR7" s="77"/>
      <c r="AS7" s="77"/>
      <c r="AT7" s="77"/>
      <c r="AU7" s="77"/>
      <c r="AV7" s="77"/>
      <c r="AW7" s="77"/>
      <c r="AX7" s="77"/>
      <c r="AY7" s="77"/>
      <c r="AZ7" s="78"/>
      <c r="BA7" s="39"/>
      <c r="BB7" s="72" t="s">
        <v>192</v>
      </c>
      <c r="BC7" s="63" t="s">
        <v>159</v>
      </c>
      <c r="BD7" s="63">
        <f>SUM(BD3,BD5)</f>
        <v>17</v>
      </c>
      <c r="BE7" s="63">
        <f t="shared" ref="BE7:BQ7" si="4">SUM(BE3,BE5)</f>
        <v>38</v>
      </c>
      <c r="BF7" s="63">
        <f t="shared" si="4"/>
        <v>17</v>
      </c>
      <c r="BG7" s="63">
        <f t="shared" si="4"/>
        <v>26</v>
      </c>
      <c r="BH7" s="63">
        <f t="shared" si="4"/>
        <v>24</v>
      </c>
      <c r="BI7" s="63">
        <f t="shared" si="4"/>
        <v>22</v>
      </c>
      <c r="BJ7" s="63">
        <f t="shared" si="4"/>
        <v>25</v>
      </c>
      <c r="BK7" s="63">
        <f t="shared" si="4"/>
        <v>16</v>
      </c>
      <c r="BL7" s="63">
        <f t="shared" si="4"/>
        <v>19</v>
      </c>
      <c r="BM7" s="63">
        <f t="shared" si="4"/>
        <v>31</v>
      </c>
      <c r="BN7" s="63">
        <f t="shared" si="4"/>
        <v>12</v>
      </c>
      <c r="BO7" s="63">
        <f t="shared" si="4"/>
        <v>10</v>
      </c>
      <c r="BP7" s="63">
        <f t="shared" si="4"/>
        <v>18</v>
      </c>
      <c r="BQ7" s="63">
        <f t="shared" si="4"/>
        <v>45</v>
      </c>
      <c r="BR7" s="63">
        <f t="shared" si="0"/>
        <v>320</v>
      </c>
      <c r="BS7" s="66">
        <f t="shared" si="1"/>
        <v>22.857142857142858</v>
      </c>
    </row>
    <row r="8" spans="1:71" ht="10.95" customHeight="1" x14ac:dyDescent="0.2">
      <c r="A8" s="11">
        <v>5</v>
      </c>
      <c r="B8" s="12" t="s">
        <v>28</v>
      </c>
      <c r="C8" s="13">
        <v>8</v>
      </c>
      <c r="D8" s="14">
        <v>49</v>
      </c>
      <c r="E8" s="15">
        <v>7600</v>
      </c>
      <c r="F8" s="16">
        <v>8</v>
      </c>
      <c r="G8" s="12" t="s">
        <v>99</v>
      </c>
      <c r="H8" s="13">
        <v>0</v>
      </c>
      <c r="I8" s="14"/>
      <c r="J8" s="15">
        <v>0</v>
      </c>
      <c r="K8" s="16">
        <v>21</v>
      </c>
      <c r="L8" s="12" t="s">
        <v>61</v>
      </c>
      <c r="M8" s="13">
        <v>6</v>
      </c>
      <c r="N8" s="14">
        <v>52</v>
      </c>
      <c r="O8" s="15">
        <v>5680</v>
      </c>
      <c r="P8" s="16">
        <v>3</v>
      </c>
      <c r="Q8" s="12" t="s">
        <v>25</v>
      </c>
      <c r="R8" s="13">
        <v>17</v>
      </c>
      <c r="S8" s="14">
        <v>52</v>
      </c>
      <c r="T8" s="15">
        <v>13860</v>
      </c>
      <c r="U8" s="16">
        <v>2</v>
      </c>
      <c r="V8" s="12" t="s">
        <v>46</v>
      </c>
      <c r="W8" s="13">
        <v>6</v>
      </c>
      <c r="X8" s="14">
        <v>49</v>
      </c>
      <c r="Y8" s="15">
        <v>4840</v>
      </c>
      <c r="Z8" s="16">
        <v>14</v>
      </c>
      <c r="AA8" s="81">
        <f t="shared" ref="AA8" si="5">SUM(C8,H8,M8,R8,W8,C9,H9,M9,R9,W9)</f>
        <v>79</v>
      </c>
      <c r="AC8" s="33"/>
      <c r="AD8" s="42"/>
      <c r="AE8" s="76" t="s">
        <v>165</v>
      </c>
      <c r="AF8" s="77"/>
      <c r="AG8" s="77"/>
      <c r="AH8" s="77"/>
      <c r="AI8" s="77"/>
      <c r="AJ8" s="77"/>
      <c r="AK8" s="77"/>
      <c r="AL8" s="77"/>
      <c r="AM8" s="77"/>
      <c r="AN8" s="77"/>
      <c r="AO8" s="77"/>
      <c r="AP8" s="77"/>
      <c r="AQ8" s="77"/>
      <c r="AR8" s="77"/>
      <c r="AS8" s="77"/>
      <c r="AT8" s="77"/>
      <c r="AU8" s="77"/>
      <c r="AV8" s="77"/>
      <c r="AW8" s="77"/>
      <c r="AX8" s="77"/>
      <c r="AY8" s="77"/>
      <c r="AZ8" s="78"/>
      <c r="BA8" s="39"/>
      <c r="BB8" s="72"/>
      <c r="BC8" s="63" t="s">
        <v>161</v>
      </c>
      <c r="BD8" s="63">
        <f>SUM(BD4,BD6)</f>
        <v>13</v>
      </c>
      <c r="BE8" s="63">
        <f t="shared" ref="BE8:BQ8" si="6">SUM(BE4,BE6)</f>
        <v>34</v>
      </c>
      <c r="BF8" s="63">
        <f t="shared" si="6"/>
        <v>9</v>
      </c>
      <c r="BG8" s="63">
        <f t="shared" si="6"/>
        <v>16</v>
      </c>
      <c r="BH8" s="63">
        <f t="shared" si="6"/>
        <v>16</v>
      </c>
      <c r="BI8" s="63">
        <f t="shared" si="6"/>
        <v>24</v>
      </c>
      <c r="BJ8" s="63">
        <f t="shared" si="6"/>
        <v>13</v>
      </c>
      <c r="BK8" s="63">
        <f t="shared" si="6"/>
        <v>20</v>
      </c>
      <c r="BL8" s="63">
        <f t="shared" si="6"/>
        <v>20</v>
      </c>
      <c r="BM8" s="63">
        <f t="shared" si="6"/>
        <v>15</v>
      </c>
      <c r="BN8" s="63">
        <f t="shared" si="6"/>
        <v>14</v>
      </c>
      <c r="BO8" s="63">
        <f t="shared" si="6"/>
        <v>4</v>
      </c>
      <c r="BP8" s="63">
        <f t="shared" si="6"/>
        <v>20</v>
      </c>
      <c r="BQ8" s="63">
        <f t="shared" si="6"/>
        <v>45</v>
      </c>
      <c r="BR8" s="63">
        <f t="shared" si="0"/>
        <v>263</v>
      </c>
      <c r="BS8" s="66">
        <f t="shared" si="1"/>
        <v>18.785714285714285</v>
      </c>
    </row>
    <row r="9" spans="1:71" ht="10.95" customHeight="1" x14ac:dyDescent="0.2">
      <c r="A9" s="11">
        <v>6</v>
      </c>
      <c r="B9" s="12" t="s">
        <v>44</v>
      </c>
      <c r="C9" s="13">
        <v>7</v>
      </c>
      <c r="D9" s="14">
        <v>55</v>
      </c>
      <c r="E9" s="15">
        <v>7420</v>
      </c>
      <c r="F9" s="16">
        <v>9</v>
      </c>
      <c r="G9" s="12" t="s">
        <v>29</v>
      </c>
      <c r="H9" s="13">
        <v>4</v>
      </c>
      <c r="I9" s="14">
        <v>51</v>
      </c>
      <c r="J9" s="15">
        <v>3460</v>
      </c>
      <c r="K9" s="16">
        <v>8</v>
      </c>
      <c r="L9" s="12" t="s">
        <v>47</v>
      </c>
      <c r="M9" s="13">
        <v>2</v>
      </c>
      <c r="N9" s="14">
        <v>46</v>
      </c>
      <c r="O9" s="15">
        <v>2000</v>
      </c>
      <c r="P9" s="16">
        <v>16</v>
      </c>
      <c r="Q9" s="12" t="s">
        <v>55</v>
      </c>
      <c r="R9" s="13">
        <v>13</v>
      </c>
      <c r="S9" s="14">
        <v>52</v>
      </c>
      <c r="T9" s="15">
        <v>10160</v>
      </c>
      <c r="U9" s="16">
        <v>4</v>
      </c>
      <c r="V9" s="12" t="s">
        <v>122</v>
      </c>
      <c r="W9" s="13">
        <v>16</v>
      </c>
      <c r="X9" s="14">
        <v>49</v>
      </c>
      <c r="Y9" s="15">
        <v>13660</v>
      </c>
      <c r="Z9" s="16">
        <v>1</v>
      </c>
      <c r="AA9" s="82"/>
      <c r="AC9" s="60" t="s">
        <v>9</v>
      </c>
      <c r="AD9" s="43" t="s">
        <v>166</v>
      </c>
      <c r="AE9" s="43">
        <f>SUM(AE4)*2+(AE5)</f>
        <v>6</v>
      </c>
      <c r="AF9" s="43">
        <f t="shared" ref="AF9:AY9" si="7">SUM(AF4)*2+(AF5)</f>
        <v>5</v>
      </c>
      <c r="AG9" s="43">
        <f t="shared" si="7"/>
        <v>9</v>
      </c>
      <c r="AH9" s="43">
        <f t="shared" si="7"/>
        <v>6</v>
      </c>
      <c r="AI9" s="43">
        <f t="shared" si="7"/>
        <v>9</v>
      </c>
      <c r="AJ9" s="43">
        <f t="shared" si="7"/>
        <v>10</v>
      </c>
      <c r="AK9" s="43">
        <f t="shared" si="7"/>
        <v>8</v>
      </c>
      <c r="AL9" s="43">
        <f t="shared" si="7"/>
        <v>10</v>
      </c>
      <c r="AM9" s="43">
        <f t="shared" si="7"/>
        <v>4</v>
      </c>
      <c r="AN9" s="43">
        <f t="shared" si="7"/>
        <v>4</v>
      </c>
      <c r="AO9" s="43">
        <f t="shared" si="7"/>
        <v>0</v>
      </c>
      <c r="AP9" s="43">
        <f t="shared" si="7"/>
        <v>0</v>
      </c>
      <c r="AQ9" s="43">
        <f t="shared" si="7"/>
        <v>3</v>
      </c>
      <c r="AR9" s="43">
        <f t="shared" si="7"/>
        <v>4</v>
      </c>
      <c r="AS9" s="43">
        <f t="shared" si="7"/>
        <v>6</v>
      </c>
      <c r="AT9" s="43">
        <f t="shared" si="7"/>
        <v>5</v>
      </c>
      <c r="AU9" s="43">
        <f t="shared" si="7"/>
        <v>2</v>
      </c>
      <c r="AV9" s="43">
        <f t="shared" si="7"/>
        <v>6</v>
      </c>
      <c r="AW9" s="43">
        <f t="shared" si="7"/>
        <v>5</v>
      </c>
      <c r="AX9" s="43">
        <f t="shared" si="7"/>
        <v>7</v>
      </c>
      <c r="AY9" s="43">
        <f t="shared" si="7"/>
        <v>1</v>
      </c>
      <c r="AZ9" s="38">
        <f>SUM(AE9:AY9)/21</f>
        <v>5.2380952380952381</v>
      </c>
      <c r="BA9" s="39"/>
      <c r="BB9" s="39"/>
      <c r="BC9" s="40"/>
      <c r="BD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O9" s="40"/>
      <c r="BP9" s="40"/>
      <c r="BQ9" s="40"/>
      <c r="BR9" s="40"/>
      <c r="BS9" s="41"/>
    </row>
    <row r="10" spans="1:71" ht="10.95" customHeight="1" x14ac:dyDescent="0.2">
      <c r="A10" s="17">
        <v>7</v>
      </c>
      <c r="B10" s="18" t="s">
        <v>105</v>
      </c>
      <c r="C10" s="19">
        <v>1</v>
      </c>
      <c r="D10" s="20">
        <v>29</v>
      </c>
      <c r="E10" s="21">
        <v>680</v>
      </c>
      <c r="F10" s="22">
        <v>21</v>
      </c>
      <c r="G10" s="18" t="s">
        <v>49</v>
      </c>
      <c r="H10" s="19">
        <v>5</v>
      </c>
      <c r="I10" s="20">
        <v>46</v>
      </c>
      <c r="J10" s="21">
        <v>4640</v>
      </c>
      <c r="K10" s="22">
        <v>6</v>
      </c>
      <c r="L10" s="18" t="s">
        <v>56</v>
      </c>
      <c r="M10" s="19">
        <v>2</v>
      </c>
      <c r="N10" s="20">
        <v>51</v>
      </c>
      <c r="O10" s="21">
        <v>2200</v>
      </c>
      <c r="P10" s="22">
        <v>12</v>
      </c>
      <c r="Q10" s="18" t="s">
        <v>97</v>
      </c>
      <c r="R10" s="19">
        <v>5</v>
      </c>
      <c r="S10" s="20">
        <v>48</v>
      </c>
      <c r="T10" s="21">
        <v>4020</v>
      </c>
      <c r="U10" s="22">
        <v>14</v>
      </c>
      <c r="V10" s="18" t="s">
        <v>120</v>
      </c>
      <c r="W10" s="19">
        <v>0</v>
      </c>
      <c r="X10" s="20"/>
      <c r="Y10" s="21">
        <v>0</v>
      </c>
      <c r="Z10" s="22">
        <v>21</v>
      </c>
      <c r="AA10" s="83">
        <f t="shared" ref="AA10" si="8">SUM(C10,H10,M10,R10,W10,C11,H11,M11,R11,W11)</f>
        <v>31</v>
      </c>
      <c r="AC10" s="33"/>
      <c r="AD10" s="33"/>
      <c r="AE10" s="44"/>
      <c r="AF10" s="44"/>
      <c r="AG10" s="44"/>
      <c r="AH10" s="44"/>
      <c r="AI10" s="44"/>
      <c r="AJ10" s="44"/>
      <c r="AK10" s="44"/>
      <c r="AL10" s="44"/>
      <c r="AM10" s="44"/>
      <c r="AN10" s="44"/>
      <c r="AO10" s="44"/>
      <c r="AP10" s="44"/>
      <c r="AQ10" s="44"/>
      <c r="AR10" s="44"/>
      <c r="AS10" s="44"/>
      <c r="AT10" s="44"/>
      <c r="AU10" s="44"/>
      <c r="AV10" s="44"/>
      <c r="AW10" s="44"/>
      <c r="AX10" s="44"/>
      <c r="AY10" s="44"/>
      <c r="AZ10" s="45"/>
      <c r="BA10" s="39"/>
      <c r="BB10" s="39"/>
      <c r="BC10" s="40"/>
      <c r="BD10" s="40"/>
      <c r="BE10" s="40"/>
      <c r="BF10" s="40"/>
      <c r="BG10" s="40"/>
      <c r="BH10" s="40"/>
      <c r="BI10" s="40"/>
      <c r="BJ10" s="40"/>
      <c r="BK10" s="40"/>
      <c r="BL10" s="40"/>
      <c r="BM10" s="40"/>
      <c r="BN10" s="40"/>
      <c r="BO10" s="40"/>
      <c r="BP10" s="40"/>
      <c r="BQ10" s="40"/>
      <c r="BR10" s="40"/>
      <c r="BS10" s="41"/>
    </row>
    <row r="11" spans="1:71" ht="10.95" customHeight="1" x14ac:dyDescent="0.2">
      <c r="A11" s="17">
        <v>8</v>
      </c>
      <c r="B11" s="18" t="s">
        <v>48</v>
      </c>
      <c r="C11" s="19">
        <v>4</v>
      </c>
      <c r="D11" s="20">
        <v>51</v>
      </c>
      <c r="E11" s="21">
        <v>4040</v>
      </c>
      <c r="F11" s="22">
        <v>15</v>
      </c>
      <c r="G11" s="18" t="s">
        <v>110</v>
      </c>
      <c r="H11" s="19">
        <v>1</v>
      </c>
      <c r="I11" s="20">
        <v>27</v>
      </c>
      <c r="J11" s="21">
        <v>640</v>
      </c>
      <c r="K11" s="22">
        <v>17</v>
      </c>
      <c r="L11" s="18" t="s">
        <v>45</v>
      </c>
      <c r="M11" s="19">
        <v>3</v>
      </c>
      <c r="N11" s="20">
        <v>46</v>
      </c>
      <c r="O11" s="21">
        <v>2460</v>
      </c>
      <c r="P11" s="22">
        <v>10</v>
      </c>
      <c r="Q11" s="18" t="s">
        <v>34</v>
      </c>
      <c r="R11" s="19">
        <v>3</v>
      </c>
      <c r="S11" s="20">
        <v>39</v>
      </c>
      <c r="T11" s="21">
        <v>2180</v>
      </c>
      <c r="U11" s="22">
        <v>16</v>
      </c>
      <c r="V11" s="18" t="s">
        <v>70</v>
      </c>
      <c r="W11" s="19">
        <v>7</v>
      </c>
      <c r="X11" s="20">
        <v>52</v>
      </c>
      <c r="Y11" s="21">
        <v>6820</v>
      </c>
      <c r="Z11" s="22">
        <v>9</v>
      </c>
      <c r="AA11" s="84"/>
      <c r="AC11" s="33"/>
      <c r="AD11" s="33"/>
      <c r="AE11" s="73" t="s">
        <v>170</v>
      </c>
      <c r="AF11" s="74"/>
      <c r="AG11" s="74"/>
      <c r="AH11" s="74"/>
      <c r="AI11" s="74"/>
      <c r="AJ11" s="74"/>
      <c r="AK11" s="74"/>
      <c r="AL11" s="74"/>
      <c r="AM11" s="74"/>
      <c r="AN11" s="74"/>
      <c r="AO11" s="74"/>
      <c r="AP11" s="74"/>
      <c r="AQ11" s="74"/>
      <c r="AR11" s="74"/>
      <c r="AS11" s="74"/>
      <c r="AT11" s="74"/>
      <c r="AU11" s="74"/>
      <c r="AV11" s="74"/>
      <c r="AW11" s="74"/>
      <c r="AX11" s="74"/>
      <c r="AY11" s="74"/>
      <c r="AZ11" s="75"/>
      <c r="BA11" s="39"/>
      <c r="BB11" s="39"/>
      <c r="BC11" s="40"/>
      <c r="BD11" s="40"/>
      <c r="BE11" s="40"/>
      <c r="BF11" s="40"/>
      <c r="BG11" s="40"/>
      <c r="BH11" s="40"/>
      <c r="BI11" s="40"/>
      <c r="BJ11" s="40"/>
      <c r="BK11" s="40"/>
      <c r="BL11" s="40"/>
      <c r="BM11" s="40"/>
      <c r="BN11" s="40"/>
      <c r="BO11" s="40"/>
      <c r="BP11" s="40"/>
      <c r="BQ11" s="40"/>
      <c r="BR11" s="40"/>
      <c r="BS11" s="41"/>
    </row>
    <row r="12" spans="1:71" ht="10.95" customHeight="1" x14ac:dyDescent="0.2">
      <c r="A12" s="11">
        <v>9</v>
      </c>
      <c r="B12" s="12" t="s">
        <v>115</v>
      </c>
      <c r="C12" s="13">
        <v>7</v>
      </c>
      <c r="D12" s="14">
        <v>50</v>
      </c>
      <c r="E12" s="15">
        <v>7060</v>
      </c>
      <c r="F12" s="16">
        <v>10</v>
      </c>
      <c r="G12" s="12" t="s">
        <v>60</v>
      </c>
      <c r="H12" s="13">
        <v>1</v>
      </c>
      <c r="I12" s="14">
        <v>40</v>
      </c>
      <c r="J12" s="15">
        <v>900</v>
      </c>
      <c r="K12" s="16">
        <v>16</v>
      </c>
      <c r="L12" s="12" t="s">
        <v>117</v>
      </c>
      <c r="M12" s="13">
        <v>8</v>
      </c>
      <c r="N12" s="14">
        <v>50</v>
      </c>
      <c r="O12" s="15">
        <v>7140</v>
      </c>
      <c r="P12" s="16">
        <v>1</v>
      </c>
      <c r="Q12" s="12" t="s">
        <v>52</v>
      </c>
      <c r="R12" s="13">
        <v>7</v>
      </c>
      <c r="S12" s="14">
        <v>49</v>
      </c>
      <c r="T12" s="15">
        <v>6340</v>
      </c>
      <c r="U12" s="16">
        <v>11</v>
      </c>
      <c r="V12" s="12" t="s">
        <v>81</v>
      </c>
      <c r="W12" s="13">
        <v>3</v>
      </c>
      <c r="X12" s="14">
        <v>50</v>
      </c>
      <c r="Y12" s="15">
        <v>2560</v>
      </c>
      <c r="Z12" s="16">
        <v>19</v>
      </c>
      <c r="AA12" s="81">
        <f t="shared" ref="AA12" si="9">SUM(C12,H12,M12,R12,W12,C13,H13,M13,R13,W13)</f>
        <v>68</v>
      </c>
      <c r="AC12" s="33"/>
      <c r="AD12" s="33"/>
      <c r="AE12" s="35" t="s">
        <v>140</v>
      </c>
      <c r="AF12" s="35" t="s">
        <v>141</v>
      </c>
      <c r="AG12" s="35" t="s">
        <v>168</v>
      </c>
      <c r="AH12" s="35" t="s">
        <v>142</v>
      </c>
      <c r="AI12" s="35" t="s">
        <v>143</v>
      </c>
      <c r="AJ12" s="35" t="s">
        <v>144</v>
      </c>
      <c r="AK12" s="35" t="s">
        <v>145</v>
      </c>
      <c r="AL12" s="35" t="s">
        <v>146</v>
      </c>
      <c r="AM12" s="35" t="s">
        <v>147</v>
      </c>
      <c r="AN12" s="35" t="s">
        <v>148</v>
      </c>
      <c r="AO12" s="35" t="s">
        <v>149</v>
      </c>
      <c r="AP12" s="35" t="s">
        <v>150</v>
      </c>
      <c r="AQ12" s="35" t="s">
        <v>151</v>
      </c>
      <c r="AR12" s="35" t="s">
        <v>152</v>
      </c>
      <c r="AS12" s="35" t="s">
        <v>153</v>
      </c>
      <c r="AT12" s="35" t="s">
        <v>154</v>
      </c>
      <c r="AU12" s="35" t="s">
        <v>155</v>
      </c>
      <c r="AV12" s="35" t="s">
        <v>156</v>
      </c>
      <c r="AW12" s="35" t="s">
        <v>157</v>
      </c>
      <c r="AX12" s="35" t="s">
        <v>158</v>
      </c>
      <c r="AY12" s="35" t="s">
        <v>169</v>
      </c>
      <c r="AZ12" s="36" t="s">
        <v>139</v>
      </c>
      <c r="BA12" s="39"/>
      <c r="BB12" s="39"/>
      <c r="BC12" s="40"/>
      <c r="BD12" s="40"/>
      <c r="BE12" s="40"/>
      <c r="BF12" s="40"/>
      <c r="BG12" s="40"/>
      <c r="BH12" s="40"/>
      <c r="BI12" s="40"/>
      <c r="BJ12" s="40"/>
      <c r="BK12" s="40"/>
      <c r="BL12" s="40"/>
      <c r="BM12" s="40"/>
      <c r="BN12" s="40"/>
      <c r="BO12" s="40"/>
      <c r="BP12" s="40"/>
      <c r="BQ12" s="40"/>
      <c r="BR12" s="40"/>
      <c r="BS12" s="41"/>
    </row>
    <row r="13" spans="1:71" ht="10.95" customHeight="1" x14ac:dyDescent="0.2">
      <c r="A13" s="11">
        <v>10</v>
      </c>
      <c r="B13" s="12" t="s">
        <v>51</v>
      </c>
      <c r="C13" s="13">
        <v>12</v>
      </c>
      <c r="D13" s="14">
        <v>56</v>
      </c>
      <c r="E13" s="15">
        <v>10960</v>
      </c>
      <c r="F13" s="16">
        <v>5</v>
      </c>
      <c r="G13" s="12" t="s">
        <v>89</v>
      </c>
      <c r="H13" s="13">
        <v>2</v>
      </c>
      <c r="I13" s="14">
        <v>57</v>
      </c>
      <c r="J13" s="15">
        <v>2320</v>
      </c>
      <c r="K13" s="16">
        <v>11</v>
      </c>
      <c r="L13" s="12" t="s">
        <v>69</v>
      </c>
      <c r="M13" s="13">
        <v>7</v>
      </c>
      <c r="N13" s="14">
        <v>52</v>
      </c>
      <c r="O13" s="15">
        <v>7080</v>
      </c>
      <c r="P13" s="16">
        <v>2</v>
      </c>
      <c r="Q13" s="12" t="s">
        <v>131</v>
      </c>
      <c r="R13" s="13">
        <v>11</v>
      </c>
      <c r="S13" s="14">
        <v>51</v>
      </c>
      <c r="T13" s="15">
        <v>9500</v>
      </c>
      <c r="U13" s="16">
        <v>5</v>
      </c>
      <c r="V13" s="12" t="s">
        <v>72</v>
      </c>
      <c r="W13" s="13">
        <v>10</v>
      </c>
      <c r="X13" s="14">
        <v>47</v>
      </c>
      <c r="Y13" s="15">
        <v>7900</v>
      </c>
      <c r="Z13" s="16">
        <v>7</v>
      </c>
      <c r="AA13" s="82"/>
      <c r="AC13" s="46" t="s">
        <v>176</v>
      </c>
      <c r="AD13" s="35" t="s">
        <v>159</v>
      </c>
      <c r="AE13" s="52">
        <v>3</v>
      </c>
      <c r="AF13" s="52">
        <v>7</v>
      </c>
      <c r="AG13" s="52">
        <v>4</v>
      </c>
      <c r="AH13" s="52">
        <v>7</v>
      </c>
      <c r="AI13" s="52">
        <v>17</v>
      </c>
      <c r="AJ13" s="52">
        <v>8</v>
      </c>
      <c r="AK13" s="52">
        <v>11</v>
      </c>
      <c r="AL13" s="52">
        <v>20</v>
      </c>
      <c r="AM13" s="52">
        <v>12</v>
      </c>
      <c r="AN13" s="52">
        <v>4</v>
      </c>
      <c r="AO13" s="52">
        <v>1</v>
      </c>
      <c r="AP13" s="52">
        <v>1</v>
      </c>
      <c r="AQ13" s="52">
        <v>4</v>
      </c>
      <c r="AR13" s="52">
        <v>6</v>
      </c>
      <c r="AS13" s="52">
        <v>18</v>
      </c>
      <c r="AT13" s="52">
        <v>3</v>
      </c>
      <c r="AU13" s="52">
        <v>13</v>
      </c>
      <c r="AV13" s="52">
        <v>7</v>
      </c>
      <c r="AW13" s="52">
        <v>3</v>
      </c>
      <c r="AX13" s="52">
        <v>11</v>
      </c>
      <c r="AY13" s="52">
        <v>7</v>
      </c>
      <c r="AZ13" s="38">
        <f>SUM(AE13:AY13)/21</f>
        <v>7.9523809523809526</v>
      </c>
      <c r="BA13" s="39"/>
      <c r="BB13" s="39"/>
      <c r="BC13" s="40"/>
      <c r="BD13" s="40"/>
      <c r="BE13" s="40"/>
      <c r="BF13" s="40"/>
      <c r="BG13" s="40"/>
      <c r="BH13" s="40"/>
      <c r="BI13" s="40"/>
      <c r="BJ13" s="40"/>
      <c r="BK13" s="40"/>
      <c r="BL13" s="40"/>
      <c r="BM13" s="40"/>
      <c r="BN13" s="40"/>
      <c r="BO13" s="40"/>
      <c r="BP13" s="40"/>
      <c r="BQ13" s="40"/>
      <c r="BR13" s="40"/>
      <c r="BS13" s="41"/>
    </row>
    <row r="14" spans="1:71" ht="10.95" customHeight="1" x14ac:dyDescent="0.2">
      <c r="A14" s="17">
        <v>11</v>
      </c>
      <c r="B14" s="18" t="s">
        <v>107</v>
      </c>
      <c r="C14" s="19">
        <v>1</v>
      </c>
      <c r="D14" s="20">
        <v>51</v>
      </c>
      <c r="E14" s="21">
        <v>1120</v>
      </c>
      <c r="F14" s="22">
        <v>20</v>
      </c>
      <c r="G14" s="18" t="s">
        <v>74</v>
      </c>
      <c r="H14" s="19">
        <v>8</v>
      </c>
      <c r="I14" s="20">
        <v>54</v>
      </c>
      <c r="J14" s="21">
        <v>7680</v>
      </c>
      <c r="K14" s="22">
        <v>1</v>
      </c>
      <c r="L14" s="18" t="s">
        <v>38</v>
      </c>
      <c r="M14" s="19">
        <v>5</v>
      </c>
      <c r="N14" s="20">
        <v>52</v>
      </c>
      <c r="O14" s="21">
        <v>4900</v>
      </c>
      <c r="P14" s="22">
        <v>5</v>
      </c>
      <c r="Q14" s="18" t="s">
        <v>91</v>
      </c>
      <c r="R14" s="19">
        <v>2</v>
      </c>
      <c r="S14" s="20">
        <v>43</v>
      </c>
      <c r="T14" s="21">
        <v>1640</v>
      </c>
      <c r="U14" s="22">
        <v>21</v>
      </c>
      <c r="V14" s="18" t="s">
        <v>116</v>
      </c>
      <c r="W14" s="19">
        <v>8</v>
      </c>
      <c r="X14" s="20">
        <v>50</v>
      </c>
      <c r="Y14" s="21">
        <v>6620</v>
      </c>
      <c r="Z14" s="22">
        <v>11</v>
      </c>
      <c r="AA14" s="83">
        <f t="shared" ref="AA14" si="10">SUM(C14,H14,M14,R14,W14,C15,H15,M15,R15,W15)</f>
        <v>53</v>
      </c>
      <c r="AC14" s="46">
        <v>1</v>
      </c>
      <c r="AD14" s="35" t="s">
        <v>161</v>
      </c>
      <c r="AE14" s="52">
        <v>11</v>
      </c>
      <c r="AF14" s="52">
        <v>17</v>
      </c>
      <c r="AG14" s="52">
        <v>1</v>
      </c>
      <c r="AH14" s="52">
        <v>1</v>
      </c>
      <c r="AI14" s="52">
        <v>7</v>
      </c>
      <c r="AJ14" s="52">
        <v>7</v>
      </c>
      <c r="AK14" s="52">
        <v>20</v>
      </c>
      <c r="AL14" s="52">
        <v>11</v>
      </c>
      <c r="AM14" s="52">
        <v>7</v>
      </c>
      <c r="AN14" s="52">
        <v>3</v>
      </c>
      <c r="AO14" s="52">
        <v>7</v>
      </c>
      <c r="AP14" s="52">
        <v>4</v>
      </c>
      <c r="AQ14" s="52">
        <v>3</v>
      </c>
      <c r="AR14" s="52">
        <v>0</v>
      </c>
      <c r="AS14" s="52">
        <v>13</v>
      </c>
      <c r="AT14" s="52">
        <v>4</v>
      </c>
      <c r="AU14" s="52">
        <v>18</v>
      </c>
      <c r="AV14" s="52">
        <v>12</v>
      </c>
      <c r="AW14" s="52">
        <v>4</v>
      </c>
      <c r="AX14" s="52">
        <v>3</v>
      </c>
      <c r="AY14" s="52">
        <v>8</v>
      </c>
      <c r="AZ14" s="38">
        <f t="shared" ref="AZ14:AZ23" si="11">SUM(AE14:AY14)/21</f>
        <v>7.666666666666667</v>
      </c>
      <c r="BA14" s="39"/>
      <c r="BB14" s="39"/>
      <c r="BC14" s="40"/>
      <c r="BD14" s="40"/>
      <c r="BE14" s="40"/>
      <c r="BF14" s="40"/>
      <c r="BG14" s="40"/>
      <c r="BH14" s="40"/>
      <c r="BI14" s="40"/>
      <c r="BJ14" s="40"/>
      <c r="BK14" s="40"/>
      <c r="BL14" s="40"/>
      <c r="BM14" s="40"/>
      <c r="BN14" s="40"/>
      <c r="BO14" s="40"/>
      <c r="BP14" s="40"/>
      <c r="BQ14" s="40"/>
      <c r="BR14" s="40"/>
      <c r="BS14" s="41"/>
    </row>
    <row r="15" spans="1:71" ht="10.95" customHeight="1" x14ac:dyDescent="0.2">
      <c r="A15" s="17">
        <v>12</v>
      </c>
      <c r="B15" s="18" t="s">
        <v>108</v>
      </c>
      <c r="C15" s="19">
        <v>7</v>
      </c>
      <c r="D15" s="20">
        <v>50</v>
      </c>
      <c r="E15" s="21">
        <v>6560</v>
      </c>
      <c r="F15" s="22">
        <v>12</v>
      </c>
      <c r="G15" s="18" t="s">
        <v>98</v>
      </c>
      <c r="H15" s="19">
        <v>7</v>
      </c>
      <c r="I15" s="20">
        <v>51</v>
      </c>
      <c r="J15" s="21">
        <v>6680</v>
      </c>
      <c r="K15" s="22">
        <v>2</v>
      </c>
      <c r="L15" s="18" t="s">
        <v>135</v>
      </c>
      <c r="M15" s="19">
        <v>4</v>
      </c>
      <c r="N15" s="20">
        <v>47</v>
      </c>
      <c r="O15" s="21">
        <v>3060</v>
      </c>
      <c r="P15" s="22">
        <v>6</v>
      </c>
      <c r="Q15" s="18" t="s">
        <v>132</v>
      </c>
      <c r="R15" s="19">
        <v>10</v>
      </c>
      <c r="S15" s="20">
        <v>54</v>
      </c>
      <c r="T15" s="21">
        <v>9300</v>
      </c>
      <c r="U15" s="22">
        <v>6</v>
      </c>
      <c r="V15" s="18" t="s">
        <v>32</v>
      </c>
      <c r="W15" s="19">
        <v>1</v>
      </c>
      <c r="X15" s="20">
        <v>42</v>
      </c>
      <c r="Y15" s="21">
        <v>940</v>
      </c>
      <c r="Z15" s="22">
        <v>20</v>
      </c>
      <c r="AA15" s="84"/>
      <c r="AC15" s="47" t="s">
        <v>176</v>
      </c>
      <c r="AD15" s="37" t="s">
        <v>159</v>
      </c>
      <c r="AE15" s="53">
        <v>5</v>
      </c>
      <c r="AF15" s="53">
        <v>3</v>
      </c>
      <c r="AG15" s="53">
        <v>2</v>
      </c>
      <c r="AH15" s="53">
        <v>6</v>
      </c>
      <c r="AI15" s="53">
        <v>4</v>
      </c>
      <c r="AJ15" s="53">
        <v>4</v>
      </c>
      <c r="AK15" s="53">
        <v>6</v>
      </c>
      <c r="AL15" s="53">
        <v>8</v>
      </c>
      <c r="AM15" s="53">
        <v>2</v>
      </c>
      <c r="AN15" s="53">
        <v>7</v>
      </c>
      <c r="AO15" s="53">
        <v>0</v>
      </c>
      <c r="AP15" s="53">
        <v>0</v>
      </c>
      <c r="AQ15" s="53">
        <v>0</v>
      </c>
      <c r="AR15" s="53">
        <v>0</v>
      </c>
      <c r="AS15" s="53">
        <v>2</v>
      </c>
      <c r="AT15" s="53">
        <v>3</v>
      </c>
      <c r="AU15" s="53">
        <v>2</v>
      </c>
      <c r="AV15" s="53">
        <v>2</v>
      </c>
      <c r="AW15" s="53">
        <v>1</v>
      </c>
      <c r="AX15" s="53">
        <v>5</v>
      </c>
      <c r="AY15" s="53">
        <v>1</v>
      </c>
      <c r="AZ15" s="38">
        <f t="shared" si="11"/>
        <v>3</v>
      </c>
      <c r="BA15" s="39"/>
      <c r="BB15" s="39"/>
      <c r="BC15" s="39"/>
      <c r="BD15" s="39"/>
      <c r="BE15" s="39"/>
      <c r="BF15" s="39"/>
      <c r="BG15" s="39"/>
      <c r="BH15" s="39"/>
      <c r="BI15" s="39"/>
      <c r="BJ15" s="39"/>
      <c r="BK15" s="39"/>
      <c r="BL15" s="39"/>
      <c r="BM15" s="39"/>
      <c r="BN15" s="39"/>
      <c r="BO15" s="39"/>
      <c r="BP15" s="39"/>
      <c r="BQ15" s="39"/>
      <c r="BR15" s="39"/>
      <c r="BS15" s="39"/>
    </row>
    <row r="16" spans="1:71" ht="10.95" customHeight="1" x14ac:dyDescent="0.2">
      <c r="A16" s="11">
        <v>13</v>
      </c>
      <c r="B16" s="12" t="s">
        <v>59</v>
      </c>
      <c r="C16" s="13">
        <v>7</v>
      </c>
      <c r="D16" s="14">
        <v>48</v>
      </c>
      <c r="E16" s="15">
        <v>6660</v>
      </c>
      <c r="F16" s="16">
        <v>11</v>
      </c>
      <c r="G16" s="12" t="s">
        <v>37</v>
      </c>
      <c r="H16" s="13">
        <v>5</v>
      </c>
      <c r="I16" s="14">
        <v>54</v>
      </c>
      <c r="J16" s="15">
        <v>5400</v>
      </c>
      <c r="K16" s="16">
        <v>4</v>
      </c>
      <c r="L16" s="12" t="s">
        <v>64</v>
      </c>
      <c r="M16" s="13">
        <v>2</v>
      </c>
      <c r="N16" s="14">
        <v>50</v>
      </c>
      <c r="O16" s="15">
        <v>1880</v>
      </c>
      <c r="P16" s="16">
        <v>17</v>
      </c>
      <c r="Q16" s="12" t="s">
        <v>67</v>
      </c>
      <c r="R16" s="13">
        <v>7</v>
      </c>
      <c r="S16" s="14">
        <v>49</v>
      </c>
      <c r="T16" s="15">
        <v>5380</v>
      </c>
      <c r="U16" s="16">
        <v>13</v>
      </c>
      <c r="V16" s="12" t="s">
        <v>30</v>
      </c>
      <c r="W16" s="13">
        <v>4</v>
      </c>
      <c r="X16" s="14">
        <v>43</v>
      </c>
      <c r="Y16" s="15">
        <v>3200</v>
      </c>
      <c r="Z16" s="16">
        <v>17</v>
      </c>
      <c r="AA16" s="81">
        <f t="shared" ref="AA16" si="12">SUM(C16,H16,M16,R16,W16,C17,H17,M17,R17,W17)</f>
        <v>54</v>
      </c>
      <c r="AC16" s="47">
        <v>2</v>
      </c>
      <c r="AD16" s="37" t="s">
        <v>161</v>
      </c>
      <c r="AE16" s="53">
        <v>1</v>
      </c>
      <c r="AF16" s="53">
        <v>3</v>
      </c>
      <c r="AG16" s="53">
        <v>1</v>
      </c>
      <c r="AH16" s="53">
        <v>2</v>
      </c>
      <c r="AI16" s="53">
        <v>0</v>
      </c>
      <c r="AJ16" s="53">
        <v>0</v>
      </c>
      <c r="AK16" s="53">
        <v>2</v>
      </c>
      <c r="AL16" s="53">
        <v>7</v>
      </c>
      <c r="AM16" s="53">
        <v>6</v>
      </c>
      <c r="AN16" s="53">
        <v>8</v>
      </c>
      <c r="AO16" s="53">
        <v>2</v>
      </c>
      <c r="AP16" s="53">
        <v>4</v>
      </c>
      <c r="AQ16" s="53">
        <v>5</v>
      </c>
      <c r="AR16" s="53">
        <v>2</v>
      </c>
      <c r="AS16" s="53">
        <v>0</v>
      </c>
      <c r="AT16" s="53">
        <v>3</v>
      </c>
      <c r="AU16" s="53">
        <v>6</v>
      </c>
      <c r="AV16" s="53">
        <v>0</v>
      </c>
      <c r="AW16" s="53">
        <v>5</v>
      </c>
      <c r="AX16" s="53">
        <v>0</v>
      </c>
      <c r="AY16" s="53">
        <v>2</v>
      </c>
      <c r="AZ16" s="38">
        <f>SUM(AE16:AY16)/21</f>
        <v>2.8095238095238093</v>
      </c>
      <c r="BA16" s="39"/>
      <c r="BB16" s="39"/>
      <c r="BC16" s="39"/>
      <c r="BD16" s="39"/>
      <c r="BE16" s="39"/>
      <c r="BF16" s="39"/>
      <c r="BG16" s="39"/>
      <c r="BH16" s="39"/>
      <c r="BI16" s="39"/>
      <c r="BJ16" s="39"/>
      <c r="BK16" s="39"/>
      <c r="BL16" s="39"/>
      <c r="BM16" s="39"/>
      <c r="BN16" s="39"/>
      <c r="BO16" s="39"/>
      <c r="BP16" s="39"/>
      <c r="BQ16" s="39"/>
      <c r="BR16" s="39"/>
      <c r="BS16" s="39"/>
    </row>
    <row r="17" spans="1:71" ht="10.95" customHeight="1" x14ac:dyDescent="0.2">
      <c r="A17" s="11">
        <v>14</v>
      </c>
      <c r="B17" s="12" t="s">
        <v>129</v>
      </c>
      <c r="C17" s="13">
        <v>17</v>
      </c>
      <c r="D17" s="14">
        <v>54</v>
      </c>
      <c r="E17" s="15">
        <v>16180</v>
      </c>
      <c r="F17" s="16">
        <v>2</v>
      </c>
      <c r="G17" s="12" t="s">
        <v>26</v>
      </c>
      <c r="H17" s="13">
        <v>0</v>
      </c>
      <c r="I17" s="14"/>
      <c r="J17" s="15">
        <v>0</v>
      </c>
      <c r="K17" s="16">
        <v>21</v>
      </c>
      <c r="L17" s="12" t="s">
        <v>86</v>
      </c>
      <c r="M17" s="13">
        <v>3</v>
      </c>
      <c r="N17" s="14">
        <v>42</v>
      </c>
      <c r="O17" s="15">
        <v>2060</v>
      </c>
      <c r="P17" s="16">
        <v>14</v>
      </c>
      <c r="Q17" s="12" t="s">
        <v>90</v>
      </c>
      <c r="R17" s="13">
        <v>3</v>
      </c>
      <c r="S17" s="14">
        <v>47</v>
      </c>
      <c r="T17" s="15">
        <v>2540</v>
      </c>
      <c r="U17" s="16">
        <v>15</v>
      </c>
      <c r="V17" s="12" t="s">
        <v>134</v>
      </c>
      <c r="W17" s="13">
        <v>6</v>
      </c>
      <c r="X17" s="14">
        <v>48</v>
      </c>
      <c r="Y17" s="15">
        <v>5080</v>
      </c>
      <c r="Z17" s="16">
        <v>13</v>
      </c>
      <c r="AA17" s="82"/>
      <c r="AC17" s="46" t="s">
        <v>176</v>
      </c>
      <c r="AD17" s="35" t="s">
        <v>159</v>
      </c>
      <c r="AE17" s="52">
        <v>0</v>
      </c>
      <c r="AF17" s="52">
        <v>5</v>
      </c>
      <c r="AG17" s="52">
        <v>3</v>
      </c>
      <c r="AH17" s="52">
        <v>2</v>
      </c>
      <c r="AI17" s="52">
        <v>3</v>
      </c>
      <c r="AJ17" s="52">
        <v>2</v>
      </c>
      <c r="AK17" s="52">
        <v>6</v>
      </c>
      <c r="AL17" s="52">
        <v>8</v>
      </c>
      <c r="AM17" s="52">
        <v>2</v>
      </c>
      <c r="AN17" s="52">
        <v>6</v>
      </c>
      <c r="AO17" s="52">
        <v>0</v>
      </c>
      <c r="AP17" s="52">
        <v>1</v>
      </c>
      <c r="AQ17" s="52">
        <v>3</v>
      </c>
      <c r="AR17" s="52">
        <v>2</v>
      </c>
      <c r="AS17" s="52">
        <v>4</v>
      </c>
      <c r="AT17" s="52">
        <v>2</v>
      </c>
      <c r="AU17" s="52">
        <v>2</v>
      </c>
      <c r="AV17" s="52">
        <v>3</v>
      </c>
      <c r="AW17" s="52">
        <v>3</v>
      </c>
      <c r="AX17" s="52">
        <v>7</v>
      </c>
      <c r="AY17" s="52">
        <v>1</v>
      </c>
      <c r="AZ17" s="38">
        <f t="shared" si="11"/>
        <v>3.0952380952380953</v>
      </c>
      <c r="BA17" s="39"/>
      <c r="BB17" s="39"/>
      <c r="BC17" s="39"/>
      <c r="BD17" s="39"/>
      <c r="BE17" s="39"/>
      <c r="BF17" s="39"/>
      <c r="BG17" s="39"/>
      <c r="BH17" s="39"/>
      <c r="BI17" s="39"/>
      <c r="BJ17" s="39"/>
      <c r="BK17" s="39"/>
      <c r="BL17" s="39"/>
      <c r="BM17" s="39"/>
      <c r="BN17" s="39"/>
      <c r="BO17" s="39"/>
      <c r="BP17" s="39"/>
      <c r="BQ17" s="39"/>
      <c r="BR17" s="39"/>
      <c r="BS17" s="39"/>
    </row>
    <row r="18" spans="1:71" ht="10.95" customHeight="1" x14ac:dyDescent="0.2">
      <c r="A18" s="17">
        <v>15</v>
      </c>
      <c r="B18" s="18" t="s">
        <v>41</v>
      </c>
      <c r="C18" s="19">
        <v>11</v>
      </c>
      <c r="D18" s="20">
        <v>46</v>
      </c>
      <c r="E18" s="21">
        <v>9740</v>
      </c>
      <c r="F18" s="22">
        <v>6</v>
      </c>
      <c r="G18" s="18" t="s">
        <v>36</v>
      </c>
      <c r="H18" s="19">
        <v>0</v>
      </c>
      <c r="I18" s="20"/>
      <c r="J18" s="21">
        <v>0</v>
      </c>
      <c r="K18" s="22">
        <v>21</v>
      </c>
      <c r="L18" s="18" t="s">
        <v>75</v>
      </c>
      <c r="M18" s="19">
        <v>2</v>
      </c>
      <c r="N18" s="20">
        <v>46</v>
      </c>
      <c r="O18" s="21">
        <v>2040</v>
      </c>
      <c r="P18" s="22">
        <v>15</v>
      </c>
      <c r="Q18" s="18" t="s">
        <v>113</v>
      </c>
      <c r="R18" s="19">
        <v>2</v>
      </c>
      <c r="S18" s="20">
        <v>48</v>
      </c>
      <c r="T18" s="21">
        <v>1840</v>
      </c>
      <c r="U18" s="22">
        <v>20</v>
      </c>
      <c r="V18" s="18" t="s">
        <v>111</v>
      </c>
      <c r="W18" s="19">
        <v>13</v>
      </c>
      <c r="X18" s="20">
        <v>56</v>
      </c>
      <c r="Y18" s="21">
        <v>13340</v>
      </c>
      <c r="Z18" s="22">
        <v>2</v>
      </c>
      <c r="AA18" s="83">
        <f t="shared" ref="AA18" si="13">SUM(C18,H18,M18,R18,W18,C19,H19,M19,R19,W19)</f>
        <v>59</v>
      </c>
      <c r="AC18" s="46">
        <v>3</v>
      </c>
      <c r="AD18" s="35" t="s">
        <v>161</v>
      </c>
      <c r="AE18" s="52">
        <v>2</v>
      </c>
      <c r="AF18" s="52">
        <v>4</v>
      </c>
      <c r="AG18" s="52">
        <v>2</v>
      </c>
      <c r="AH18" s="52">
        <v>6</v>
      </c>
      <c r="AI18" s="52">
        <v>2</v>
      </c>
      <c r="AJ18" s="52">
        <v>1</v>
      </c>
      <c r="AK18" s="52">
        <v>2</v>
      </c>
      <c r="AL18" s="52">
        <v>7</v>
      </c>
      <c r="AM18" s="52">
        <v>6</v>
      </c>
      <c r="AN18" s="52">
        <v>2</v>
      </c>
      <c r="AO18" s="52">
        <v>2</v>
      </c>
      <c r="AP18" s="52">
        <v>2</v>
      </c>
      <c r="AQ18" s="52">
        <v>3</v>
      </c>
      <c r="AR18" s="52">
        <v>1</v>
      </c>
      <c r="AS18" s="52">
        <v>5</v>
      </c>
      <c r="AT18" s="52">
        <v>3</v>
      </c>
      <c r="AU18" s="52">
        <v>3</v>
      </c>
      <c r="AV18" s="52">
        <v>0</v>
      </c>
      <c r="AW18" s="52">
        <v>3</v>
      </c>
      <c r="AX18" s="52">
        <v>8</v>
      </c>
      <c r="AY18" s="52">
        <v>2</v>
      </c>
      <c r="AZ18" s="38">
        <f t="shared" si="11"/>
        <v>3.1428571428571428</v>
      </c>
      <c r="BA18" s="39"/>
      <c r="BB18" s="39"/>
      <c r="BC18" s="39"/>
      <c r="BD18" s="39"/>
      <c r="BE18" s="39"/>
      <c r="BF18" s="39"/>
      <c r="BG18" s="39"/>
      <c r="BH18" s="39"/>
      <c r="BI18" s="39"/>
      <c r="BJ18" s="39"/>
      <c r="BK18" s="39"/>
      <c r="BL18" s="39"/>
      <c r="BM18" s="39"/>
      <c r="BN18" s="39"/>
      <c r="BO18" s="39"/>
      <c r="BP18" s="39"/>
      <c r="BQ18" s="39"/>
      <c r="BR18" s="39"/>
      <c r="BS18" s="39"/>
    </row>
    <row r="19" spans="1:71" ht="10.95" customHeight="1" x14ac:dyDescent="0.2">
      <c r="A19" s="17">
        <v>16</v>
      </c>
      <c r="B19" s="18" t="s">
        <v>63</v>
      </c>
      <c r="C19" s="19">
        <v>3</v>
      </c>
      <c r="D19" s="20">
        <v>49</v>
      </c>
      <c r="E19" s="21">
        <v>3000</v>
      </c>
      <c r="F19" s="22">
        <v>18</v>
      </c>
      <c r="G19" s="18" t="s">
        <v>133</v>
      </c>
      <c r="H19" s="19">
        <v>2</v>
      </c>
      <c r="I19" s="20">
        <v>45</v>
      </c>
      <c r="J19" s="21">
        <v>1660</v>
      </c>
      <c r="K19" s="22">
        <v>12</v>
      </c>
      <c r="L19" s="18" t="s">
        <v>40</v>
      </c>
      <c r="M19" s="19">
        <v>6</v>
      </c>
      <c r="N19" s="20">
        <v>47</v>
      </c>
      <c r="O19" s="21">
        <v>5540</v>
      </c>
      <c r="P19" s="22">
        <v>4</v>
      </c>
      <c r="Q19" s="18" t="s">
        <v>54</v>
      </c>
      <c r="R19" s="19">
        <v>10</v>
      </c>
      <c r="S19" s="20">
        <v>49</v>
      </c>
      <c r="T19" s="21">
        <v>8220</v>
      </c>
      <c r="U19" s="22">
        <v>8</v>
      </c>
      <c r="V19" s="18" t="s">
        <v>80</v>
      </c>
      <c r="W19" s="19">
        <v>10</v>
      </c>
      <c r="X19" s="20">
        <v>50</v>
      </c>
      <c r="Y19" s="21">
        <v>9440</v>
      </c>
      <c r="Z19" s="22">
        <v>5</v>
      </c>
      <c r="AA19" s="84"/>
      <c r="AC19" s="47" t="s">
        <v>176</v>
      </c>
      <c r="AD19" s="37" t="s">
        <v>159</v>
      </c>
      <c r="AE19" s="53">
        <v>7</v>
      </c>
      <c r="AF19" s="53">
        <v>9</v>
      </c>
      <c r="AG19" s="53">
        <v>2</v>
      </c>
      <c r="AH19" s="53">
        <v>6</v>
      </c>
      <c r="AI19" s="53">
        <v>12</v>
      </c>
      <c r="AJ19" s="53">
        <v>10</v>
      </c>
      <c r="AK19" s="53">
        <v>11</v>
      </c>
      <c r="AL19" s="53">
        <v>7</v>
      </c>
      <c r="AM19" s="53">
        <v>8</v>
      </c>
      <c r="AN19" s="53">
        <v>3</v>
      </c>
      <c r="AO19" s="53">
        <v>2</v>
      </c>
      <c r="AP19" s="53">
        <v>3</v>
      </c>
      <c r="AQ19" s="53">
        <v>3</v>
      </c>
      <c r="AR19" s="53">
        <v>2</v>
      </c>
      <c r="AS19" s="53">
        <v>13</v>
      </c>
      <c r="AT19" s="53">
        <v>10</v>
      </c>
      <c r="AU19" s="53">
        <v>11</v>
      </c>
      <c r="AV19" s="53">
        <v>5</v>
      </c>
      <c r="AW19" s="53">
        <v>19</v>
      </c>
      <c r="AX19" s="53">
        <v>17</v>
      </c>
      <c r="AY19" s="53">
        <v>2</v>
      </c>
      <c r="AZ19" s="38">
        <f t="shared" si="11"/>
        <v>7.7142857142857144</v>
      </c>
      <c r="BA19" s="39"/>
      <c r="BB19" s="39"/>
      <c r="BC19" s="39"/>
      <c r="BD19" s="39"/>
      <c r="BE19" s="39"/>
      <c r="BF19" s="39"/>
      <c r="BG19" s="39"/>
      <c r="BH19" s="39"/>
      <c r="BI19" s="39"/>
      <c r="BJ19" s="39"/>
      <c r="BK19" s="39"/>
      <c r="BL19" s="39"/>
      <c r="BM19" s="39"/>
      <c r="BN19" s="39"/>
      <c r="BO19" s="39"/>
      <c r="BP19" s="39"/>
      <c r="BQ19" s="39"/>
      <c r="BR19" s="39"/>
      <c r="BS19" s="39"/>
    </row>
    <row r="20" spans="1:71" ht="10.95" customHeight="1" x14ac:dyDescent="0.2">
      <c r="A20" s="11">
        <v>17</v>
      </c>
      <c r="B20" s="12" t="s">
        <v>31</v>
      </c>
      <c r="C20" s="13">
        <v>4</v>
      </c>
      <c r="D20" s="14">
        <v>52</v>
      </c>
      <c r="E20" s="15">
        <v>4080</v>
      </c>
      <c r="F20" s="16">
        <v>14</v>
      </c>
      <c r="G20" s="12" t="s">
        <v>84</v>
      </c>
      <c r="H20" s="13">
        <v>6</v>
      </c>
      <c r="I20" s="14">
        <v>53</v>
      </c>
      <c r="J20" s="15">
        <v>5140</v>
      </c>
      <c r="K20" s="16">
        <v>5</v>
      </c>
      <c r="L20" s="12" t="s">
        <v>85</v>
      </c>
      <c r="M20" s="13">
        <v>0</v>
      </c>
      <c r="N20" s="14"/>
      <c r="O20" s="15">
        <v>0</v>
      </c>
      <c r="P20" s="16">
        <v>21</v>
      </c>
      <c r="Q20" s="12" t="s">
        <v>119</v>
      </c>
      <c r="R20" s="13">
        <v>2</v>
      </c>
      <c r="S20" s="14">
        <v>45</v>
      </c>
      <c r="T20" s="15">
        <v>1960</v>
      </c>
      <c r="U20" s="16">
        <v>19</v>
      </c>
      <c r="V20" s="12" t="s">
        <v>50</v>
      </c>
      <c r="W20" s="13">
        <v>12</v>
      </c>
      <c r="X20" s="14">
        <v>52</v>
      </c>
      <c r="Y20" s="15">
        <v>10660</v>
      </c>
      <c r="Z20" s="16">
        <v>3</v>
      </c>
      <c r="AA20" s="81">
        <f t="shared" ref="AA20" si="14">SUM(C20,H20,M20,R20,W20,C21,H21,M21,R21,W21)</f>
        <v>36</v>
      </c>
      <c r="AC20" s="47">
        <v>4</v>
      </c>
      <c r="AD20" s="37" t="s">
        <v>161</v>
      </c>
      <c r="AE20" s="53">
        <v>11</v>
      </c>
      <c r="AF20" s="53">
        <v>11</v>
      </c>
      <c r="AG20" s="53">
        <v>2</v>
      </c>
      <c r="AH20" s="53">
        <v>8</v>
      </c>
      <c r="AI20" s="53">
        <v>0</v>
      </c>
      <c r="AJ20" s="53">
        <v>2</v>
      </c>
      <c r="AK20" s="53">
        <v>7</v>
      </c>
      <c r="AL20" s="53">
        <v>3</v>
      </c>
      <c r="AM20" s="53">
        <v>6</v>
      </c>
      <c r="AN20" s="53">
        <v>5</v>
      </c>
      <c r="AO20" s="53">
        <v>10</v>
      </c>
      <c r="AP20" s="53">
        <v>7</v>
      </c>
      <c r="AQ20" s="53">
        <v>19</v>
      </c>
      <c r="AR20" s="53">
        <v>10</v>
      </c>
      <c r="AS20" s="53">
        <v>17</v>
      </c>
      <c r="AT20" s="53">
        <v>2</v>
      </c>
      <c r="AU20" s="53">
        <v>9</v>
      </c>
      <c r="AV20" s="53">
        <v>3</v>
      </c>
      <c r="AW20" s="53">
        <v>3</v>
      </c>
      <c r="AX20" s="53">
        <v>13</v>
      </c>
      <c r="AY20" s="53">
        <v>2</v>
      </c>
      <c r="AZ20" s="38">
        <f t="shared" si="11"/>
        <v>7.1428571428571432</v>
      </c>
      <c r="BA20" s="39"/>
      <c r="BB20" s="39"/>
      <c r="BC20" s="39"/>
      <c r="BD20" s="39"/>
      <c r="BE20" s="39"/>
      <c r="BF20" s="39"/>
      <c r="BG20" s="39"/>
      <c r="BH20" s="39"/>
      <c r="BI20" s="39"/>
      <c r="BJ20" s="39"/>
      <c r="BK20" s="39"/>
      <c r="BL20" s="39"/>
      <c r="BM20" s="39"/>
      <c r="BN20" s="39"/>
      <c r="BO20" s="39"/>
      <c r="BP20" s="39"/>
      <c r="BQ20" s="39"/>
      <c r="BR20" s="39"/>
      <c r="BS20" s="39"/>
    </row>
    <row r="21" spans="1:71" ht="10.95" customHeight="1" x14ac:dyDescent="0.2">
      <c r="A21" s="23">
        <v>18</v>
      </c>
      <c r="B21" s="12" t="s">
        <v>62</v>
      </c>
      <c r="C21" s="13">
        <v>3</v>
      </c>
      <c r="D21" s="14">
        <v>53</v>
      </c>
      <c r="E21" s="15">
        <v>3160</v>
      </c>
      <c r="F21" s="16">
        <v>17</v>
      </c>
      <c r="G21" s="12" t="s">
        <v>103</v>
      </c>
      <c r="H21" s="13">
        <v>2</v>
      </c>
      <c r="I21" s="14">
        <v>31</v>
      </c>
      <c r="J21" s="15">
        <v>1440</v>
      </c>
      <c r="K21" s="16">
        <v>15</v>
      </c>
      <c r="L21" s="12" t="s">
        <v>102</v>
      </c>
      <c r="M21" s="13">
        <v>2</v>
      </c>
      <c r="N21" s="14">
        <v>46</v>
      </c>
      <c r="O21" s="15">
        <v>1800</v>
      </c>
      <c r="P21" s="16">
        <v>18</v>
      </c>
      <c r="Q21" s="12" t="s">
        <v>118</v>
      </c>
      <c r="R21" s="13">
        <v>2</v>
      </c>
      <c r="S21" s="14">
        <v>52</v>
      </c>
      <c r="T21" s="15">
        <v>2160</v>
      </c>
      <c r="U21" s="16">
        <v>17</v>
      </c>
      <c r="V21" s="12" t="s">
        <v>96</v>
      </c>
      <c r="W21" s="13">
        <v>3</v>
      </c>
      <c r="X21" s="14">
        <v>50</v>
      </c>
      <c r="Y21" s="15">
        <v>2580</v>
      </c>
      <c r="Z21" s="16">
        <v>18</v>
      </c>
      <c r="AA21" s="82"/>
      <c r="AC21" s="46" t="s">
        <v>176</v>
      </c>
      <c r="AD21" s="35" t="s">
        <v>159</v>
      </c>
      <c r="AE21" s="52">
        <v>7</v>
      </c>
      <c r="AF21" s="52">
        <v>16</v>
      </c>
      <c r="AG21" s="52">
        <v>10</v>
      </c>
      <c r="AH21" s="52">
        <v>10</v>
      </c>
      <c r="AI21" s="52">
        <v>8</v>
      </c>
      <c r="AJ21" s="52">
        <v>13</v>
      </c>
      <c r="AK21" s="52">
        <v>6</v>
      </c>
      <c r="AL21" s="52">
        <v>12</v>
      </c>
      <c r="AM21" s="52">
        <v>10</v>
      </c>
      <c r="AN21" s="52">
        <v>6</v>
      </c>
      <c r="AO21" s="52">
        <v>0</v>
      </c>
      <c r="AP21" s="52">
        <v>5</v>
      </c>
      <c r="AQ21" s="52">
        <v>1</v>
      </c>
      <c r="AR21" s="52">
        <v>5</v>
      </c>
      <c r="AS21" s="52">
        <v>7</v>
      </c>
      <c r="AT21" s="52">
        <v>8</v>
      </c>
      <c r="AU21" s="52">
        <v>3</v>
      </c>
      <c r="AV21" s="52">
        <v>3</v>
      </c>
      <c r="AW21" s="52">
        <v>10</v>
      </c>
      <c r="AX21" s="52">
        <v>8</v>
      </c>
      <c r="AY21" s="52">
        <v>4</v>
      </c>
      <c r="AZ21" s="38">
        <f t="shared" si="11"/>
        <v>7.2380952380952381</v>
      </c>
      <c r="BA21" s="39"/>
      <c r="BB21" s="39"/>
      <c r="BC21" s="39"/>
      <c r="BD21" s="39"/>
      <c r="BE21" s="39"/>
      <c r="BF21" s="39"/>
      <c r="BG21" s="39"/>
      <c r="BH21" s="39"/>
      <c r="BI21" s="39"/>
      <c r="BJ21" s="39"/>
      <c r="BK21" s="39"/>
      <c r="BL21" s="39"/>
      <c r="BM21" s="39"/>
      <c r="BN21" s="39"/>
      <c r="BO21" s="39"/>
      <c r="BP21" s="39"/>
      <c r="BQ21" s="39"/>
      <c r="BR21" s="39"/>
      <c r="BS21" s="39"/>
    </row>
    <row r="22" spans="1:71" ht="10.95" customHeight="1" x14ac:dyDescent="0.2">
      <c r="A22" s="17">
        <v>19</v>
      </c>
      <c r="B22" s="18" t="s">
        <v>104</v>
      </c>
      <c r="C22" s="19">
        <v>11</v>
      </c>
      <c r="D22" s="20">
        <v>48</v>
      </c>
      <c r="E22" s="21">
        <v>8840</v>
      </c>
      <c r="F22" s="22">
        <v>7</v>
      </c>
      <c r="G22" s="18" t="s">
        <v>18</v>
      </c>
      <c r="H22" s="19">
        <v>6</v>
      </c>
      <c r="I22" s="20">
        <v>51</v>
      </c>
      <c r="J22" s="21">
        <v>5860</v>
      </c>
      <c r="K22" s="22">
        <v>3</v>
      </c>
      <c r="L22" s="18" t="s">
        <v>42</v>
      </c>
      <c r="M22" s="19">
        <v>3</v>
      </c>
      <c r="N22" s="20">
        <v>44</v>
      </c>
      <c r="O22" s="21">
        <v>2520</v>
      </c>
      <c r="P22" s="22">
        <v>9</v>
      </c>
      <c r="Q22" s="18" t="s">
        <v>77</v>
      </c>
      <c r="R22" s="19">
        <v>9</v>
      </c>
      <c r="S22" s="20">
        <v>47</v>
      </c>
      <c r="T22" s="21">
        <v>7800</v>
      </c>
      <c r="U22" s="22">
        <v>9</v>
      </c>
      <c r="V22" s="18" t="s">
        <v>79</v>
      </c>
      <c r="W22" s="19">
        <v>5</v>
      </c>
      <c r="X22" s="20">
        <v>58</v>
      </c>
      <c r="Y22" s="21">
        <v>3900</v>
      </c>
      <c r="Z22" s="22">
        <v>16</v>
      </c>
      <c r="AA22" s="83">
        <f t="shared" ref="AA22" si="15">SUM(C22,H22,M22,R22,W22,C23,H23,M23,R23,W23)</f>
        <v>80</v>
      </c>
      <c r="AC22" s="46">
        <v>5</v>
      </c>
      <c r="AD22" s="35" t="s">
        <v>161</v>
      </c>
      <c r="AE22" s="52">
        <v>0</v>
      </c>
      <c r="AF22" s="52">
        <v>9</v>
      </c>
      <c r="AG22" s="52">
        <v>5</v>
      </c>
      <c r="AH22" s="52">
        <v>3</v>
      </c>
      <c r="AI22" s="52">
        <v>8</v>
      </c>
      <c r="AJ22" s="52">
        <v>10</v>
      </c>
      <c r="AK22" s="52">
        <v>4</v>
      </c>
      <c r="AL22" s="52">
        <v>3</v>
      </c>
      <c r="AM22" s="52">
        <v>13</v>
      </c>
      <c r="AN22" s="52">
        <v>16</v>
      </c>
      <c r="AO22" s="52">
        <v>7</v>
      </c>
      <c r="AP22" s="52">
        <v>10</v>
      </c>
      <c r="AQ22" s="52">
        <v>8</v>
      </c>
      <c r="AR22" s="52">
        <v>10</v>
      </c>
      <c r="AS22" s="52">
        <v>0</v>
      </c>
      <c r="AT22" s="52">
        <v>1</v>
      </c>
      <c r="AU22" s="52">
        <v>10</v>
      </c>
      <c r="AV22" s="52">
        <v>12</v>
      </c>
      <c r="AW22" s="52">
        <v>5</v>
      </c>
      <c r="AX22" s="52">
        <v>8</v>
      </c>
      <c r="AY22" s="52">
        <v>6</v>
      </c>
      <c r="AZ22" s="38">
        <f t="shared" si="11"/>
        <v>7.0476190476190474</v>
      </c>
      <c r="BA22" s="39"/>
      <c r="BB22" s="39"/>
      <c r="BC22" s="39"/>
      <c r="BD22" s="39"/>
      <c r="BE22" s="39"/>
      <c r="BF22" s="39"/>
      <c r="BG22" s="39"/>
      <c r="BH22" s="39"/>
      <c r="BI22" s="39"/>
      <c r="BJ22" s="39"/>
      <c r="BK22" s="39"/>
      <c r="BL22" s="39"/>
      <c r="BM22" s="39"/>
      <c r="BN22" s="39"/>
      <c r="BO22" s="39"/>
      <c r="BP22" s="39"/>
      <c r="BQ22" s="39"/>
      <c r="BR22" s="39"/>
      <c r="BS22" s="39"/>
    </row>
    <row r="23" spans="1:71" ht="10.95" customHeight="1" x14ac:dyDescent="0.2">
      <c r="A23" s="24">
        <v>20</v>
      </c>
      <c r="B23" s="18" t="s">
        <v>58</v>
      </c>
      <c r="C23" s="19">
        <v>20</v>
      </c>
      <c r="D23" s="20">
        <v>60</v>
      </c>
      <c r="E23" s="21">
        <v>17480</v>
      </c>
      <c r="F23" s="22">
        <v>1</v>
      </c>
      <c r="G23" s="18" t="s">
        <v>43</v>
      </c>
      <c r="H23" s="19">
        <v>2</v>
      </c>
      <c r="I23" s="20">
        <v>45</v>
      </c>
      <c r="J23" s="21">
        <v>1600</v>
      </c>
      <c r="K23" s="22">
        <v>14</v>
      </c>
      <c r="L23" s="18" t="s">
        <v>73</v>
      </c>
      <c r="M23" s="19">
        <v>3</v>
      </c>
      <c r="N23" s="20">
        <v>48</v>
      </c>
      <c r="O23" s="21">
        <v>2660</v>
      </c>
      <c r="P23" s="22">
        <v>8</v>
      </c>
      <c r="Q23" s="18" t="s">
        <v>76</v>
      </c>
      <c r="R23" s="19">
        <v>11</v>
      </c>
      <c r="S23" s="20">
        <v>49</v>
      </c>
      <c r="T23" s="21">
        <v>8720</v>
      </c>
      <c r="U23" s="22">
        <v>7</v>
      </c>
      <c r="V23" s="18" t="s">
        <v>82</v>
      </c>
      <c r="W23" s="19">
        <v>10</v>
      </c>
      <c r="X23" s="20">
        <v>54</v>
      </c>
      <c r="Y23" s="21">
        <v>9500</v>
      </c>
      <c r="Z23" s="22">
        <v>4</v>
      </c>
      <c r="AA23" s="84"/>
      <c r="AC23" s="67" t="s">
        <v>9</v>
      </c>
      <c r="AD23" s="43" t="s">
        <v>159</v>
      </c>
      <c r="AE23" s="43">
        <f>SUM(AE13,AE15,AE17,AE19,AE21)</f>
        <v>22</v>
      </c>
      <c r="AF23" s="43">
        <f t="shared" ref="AF23:AY24" si="16">SUM(AF13,AF15,AF17,AF19,AF21)</f>
        <v>40</v>
      </c>
      <c r="AG23" s="43">
        <f t="shared" si="16"/>
        <v>21</v>
      </c>
      <c r="AH23" s="43">
        <f t="shared" si="16"/>
        <v>31</v>
      </c>
      <c r="AI23" s="43">
        <f t="shared" si="16"/>
        <v>44</v>
      </c>
      <c r="AJ23" s="43">
        <f t="shared" si="16"/>
        <v>37</v>
      </c>
      <c r="AK23" s="43">
        <f t="shared" si="16"/>
        <v>40</v>
      </c>
      <c r="AL23" s="43">
        <f t="shared" si="16"/>
        <v>55</v>
      </c>
      <c r="AM23" s="43">
        <f t="shared" si="16"/>
        <v>34</v>
      </c>
      <c r="AN23" s="43">
        <f t="shared" si="16"/>
        <v>26</v>
      </c>
      <c r="AO23" s="43">
        <f t="shared" si="16"/>
        <v>3</v>
      </c>
      <c r="AP23" s="43">
        <f t="shared" si="16"/>
        <v>10</v>
      </c>
      <c r="AQ23" s="43">
        <f t="shared" si="16"/>
        <v>11</v>
      </c>
      <c r="AR23" s="43">
        <f t="shared" si="16"/>
        <v>15</v>
      </c>
      <c r="AS23" s="43">
        <f>SUM(AS13,AS15,AS17,AS19,AS21)</f>
        <v>44</v>
      </c>
      <c r="AT23" s="43">
        <f t="shared" si="16"/>
        <v>26</v>
      </c>
      <c r="AU23" s="43">
        <f t="shared" si="16"/>
        <v>31</v>
      </c>
      <c r="AV23" s="43">
        <f t="shared" si="16"/>
        <v>20</v>
      </c>
      <c r="AW23" s="43">
        <f t="shared" si="16"/>
        <v>36</v>
      </c>
      <c r="AX23" s="43">
        <f t="shared" si="16"/>
        <v>48</v>
      </c>
      <c r="AY23" s="43">
        <f t="shared" si="16"/>
        <v>15</v>
      </c>
      <c r="AZ23" s="38">
        <f t="shared" si="11"/>
        <v>29</v>
      </c>
      <c r="BA23" s="39"/>
      <c r="BB23" s="39"/>
      <c r="BC23" s="39"/>
      <c r="BD23" s="39"/>
      <c r="BE23" s="39"/>
      <c r="BF23" s="39"/>
      <c r="BG23" s="39"/>
      <c r="BH23" s="39"/>
      <c r="BI23" s="39"/>
      <c r="BJ23" s="39"/>
      <c r="BK23" s="39"/>
      <c r="BL23" s="39"/>
      <c r="BM23" s="39"/>
      <c r="BN23" s="39"/>
      <c r="BO23" s="39"/>
      <c r="BP23" s="39"/>
      <c r="BQ23" s="39"/>
      <c r="BR23" s="39"/>
      <c r="BS23" s="39"/>
    </row>
    <row r="24" spans="1:71" ht="10.95" customHeight="1" x14ac:dyDescent="0.2">
      <c r="A24" s="11">
        <v>21</v>
      </c>
      <c r="B24" s="12" t="s">
        <v>71</v>
      </c>
      <c r="C24" s="13">
        <v>6</v>
      </c>
      <c r="D24" s="14">
        <v>49</v>
      </c>
      <c r="E24" s="15">
        <v>5880</v>
      </c>
      <c r="F24" s="16">
        <v>13</v>
      </c>
      <c r="G24" s="12" t="s">
        <v>95</v>
      </c>
      <c r="H24" s="13">
        <v>4</v>
      </c>
      <c r="I24" s="14">
        <v>48</v>
      </c>
      <c r="J24" s="15">
        <v>4040</v>
      </c>
      <c r="K24" s="16">
        <v>7</v>
      </c>
      <c r="L24" s="12" t="s">
        <v>106</v>
      </c>
      <c r="M24" s="13">
        <v>3</v>
      </c>
      <c r="N24" s="14">
        <v>48</v>
      </c>
      <c r="O24" s="15">
        <v>3040</v>
      </c>
      <c r="P24" s="16">
        <v>7</v>
      </c>
      <c r="Q24" s="12" t="s">
        <v>88</v>
      </c>
      <c r="R24" s="13">
        <v>12</v>
      </c>
      <c r="S24" s="14">
        <v>51</v>
      </c>
      <c r="T24" s="15">
        <v>11920</v>
      </c>
      <c r="U24" s="16">
        <v>3</v>
      </c>
      <c r="V24" s="12" t="s">
        <v>66</v>
      </c>
      <c r="W24" s="13">
        <v>7</v>
      </c>
      <c r="X24" s="14">
        <v>46</v>
      </c>
      <c r="Y24" s="15">
        <v>6040</v>
      </c>
      <c r="Z24" s="16">
        <v>12</v>
      </c>
      <c r="AA24" s="81">
        <f>SUM(C24,H24,M24,R24,W24,C25,H25,M25,R25,W25)</f>
        <v>32</v>
      </c>
      <c r="AC24" s="68"/>
      <c r="AD24" s="48" t="s">
        <v>161</v>
      </c>
      <c r="AE24" s="48">
        <f>SUM(AE14,AE16,AE18,AE20,AE22)</f>
        <v>25</v>
      </c>
      <c r="AF24" s="48">
        <f t="shared" si="16"/>
        <v>44</v>
      </c>
      <c r="AG24" s="48">
        <f t="shared" si="16"/>
        <v>11</v>
      </c>
      <c r="AH24" s="48">
        <f t="shared" si="16"/>
        <v>20</v>
      </c>
      <c r="AI24" s="48">
        <f t="shared" si="16"/>
        <v>17</v>
      </c>
      <c r="AJ24" s="48">
        <f t="shared" si="16"/>
        <v>20</v>
      </c>
      <c r="AK24" s="48">
        <f t="shared" si="16"/>
        <v>35</v>
      </c>
      <c r="AL24" s="48">
        <f t="shared" si="16"/>
        <v>31</v>
      </c>
      <c r="AM24" s="48">
        <f t="shared" si="16"/>
        <v>38</v>
      </c>
      <c r="AN24" s="48">
        <f t="shared" si="16"/>
        <v>34</v>
      </c>
      <c r="AO24" s="48">
        <f t="shared" si="16"/>
        <v>28</v>
      </c>
      <c r="AP24" s="48">
        <f t="shared" si="16"/>
        <v>27</v>
      </c>
      <c r="AQ24" s="48">
        <f t="shared" si="16"/>
        <v>38</v>
      </c>
      <c r="AR24" s="48">
        <f t="shared" si="16"/>
        <v>23</v>
      </c>
      <c r="AS24" s="48">
        <f>SUM(AS14,AS16,AS18,AS20,AS22)</f>
        <v>35</v>
      </c>
      <c r="AT24" s="48">
        <f t="shared" si="16"/>
        <v>13</v>
      </c>
      <c r="AU24" s="48">
        <f t="shared" si="16"/>
        <v>46</v>
      </c>
      <c r="AV24" s="48">
        <f t="shared" si="16"/>
        <v>27</v>
      </c>
      <c r="AW24" s="48">
        <f t="shared" si="16"/>
        <v>20</v>
      </c>
      <c r="AX24" s="48">
        <f t="shared" si="16"/>
        <v>32</v>
      </c>
      <c r="AY24" s="48">
        <f t="shared" si="16"/>
        <v>20</v>
      </c>
      <c r="AZ24" s="61">
        <f>SUM(AE24:AY24)/21</f>
        <v>27.80952380952381</v>
      </c>
      <c r="BA24" s="39"/>
      <c r="BB24" s="39"/>
      <c r="BC24" s="39"/>
      <c r="BD24" s="39"/>
      <c r="BE24" s="39"/>
      <c r="BF24" s="39"/>
      <c r="BG24" s="39"/>
      <c r="BH24" s="39"/>
      <c r="BI24" s="39"/>
      <c r="BJ24" s="39"/>
      <c r="BK24" s="39"/>
      <c r="BL24" s="39"/>
      <c r="BM24" s="39"/>
      <c r="BN24" s="39"/>
      <c r="BO24" s="39"/>
      <c r="BP24" s="39"/>
      <c r="BQ24" s="39"/>
      <c r="BR24" s="39"/>
      <c r="BS24" s="39"/>
    </row>
    <row r="25" spans="1:71" ht="10.95" customHeight="1" x14ac:dyDescent="0.2">
      <c r="A25" s="23">
        <v>22</v>
      </c>
      <c r="B25" s="12" t="s">
        <v>130</v>
      </c>
      <c r="C25" s="13"/>
      <c r="D25" s="14"/>
      <c r="E25" s="15"/>
      <c r="F25" s="16"/>
      <c r="G25" s="12" t="s">
        <v>130</v>
      </c>
      <c r="H25" s="13"/>
      <c r="I25" s="14"/>
      <c r="J25" s="15"/>
      <c r="K25" s="16"/>
      <c r="L25" s="12" t="s">
        <v>130</v>
      </c>
      <c r="M25" s="13"/>
      <c r="N25" s="14"/>
      <c r="O25" s="15"/>
      <c r="P25" s="16"/>
      <c r="Q25" s="12" t="s">
        <v>130</v>
      </c>
      <c r="R25" s="13"/>
      <c r="S25" s="14"/>
      <c r="T25" s="15"/>
      <c r="U25" s="16"/>
      <c r="V25" s="12" t="s">
        <v>130</v>
      </c>
      <c r="W25" s="13"/>
      <c r="X25" s="14"/>
      <c r="Y25" s="15"/>
      <c r="Z25" s="16"/>
      <c r="AA25" s="82"/>
      <c r="AC25" s="60" t="s">
        <v>174</v>
      </c>
      <c r="AD25" s="60" t="s">
        <v>175</v>
      </c>
      <c r="AE25" s="38">
        <f>SUM(AE23)*100/(AE23+AE24)</f>
        <v>46.808510638297875</v>
      </c>
      <c r="AF25" s="38">
        <f t="shared" ref="AF25:AY25" si="17">SUM(AF23)*100/(AF23+AF24)</f>
        <v>47.61904761904762</v>
      </c>
      <c r="AG25" s="38">
        <f t="shared" si="17"/>
        <v>65.625</v>
      </c>
      <c r="AH25" s="38">
        <f t="shared" si="17"/>
        <v>60.784313725490193</v>
      </c>
      <c r="AI25" s="38">
        <f t="shared" si="17"/>
        <v>72.131147540983605</v>
      </c>
      <c r="AJ25" s="38">
        <f t="shared" si="17"/>
        <v>64.912280701754383</v>
      </c>
      <c r="AK25" s="38">
        <f t="shared" si="17"/>
        <v>53.333333333333336</v>
      </c>
      <c r="AL25" s="38">
        <f t="shared" si="17"/>
        <v>63.953488372093027</v>
      </c>
      <c r="AM25" s="38">
        <f t="shared" si="17"/>
        <v>47.222222222222221</v>
      </c>
      <c r="AN25" s="38">
        <f t="shared" si="17"/>
        <v>43.333333333333336</v>
      </c>
      <c r="AO25" s="38">
        <f t="shared" si="17"/>
        <v>9.67741935483871</v>
      </c>
      <c r="AP25" s="38">
        <f t="shared" si="17"/>
        <v>27.027027027027028</v>
      </c>
      <c r="AQ25" s="38">
        <f t="shared" si="17"/>
        <v>22.448979591836736</v>
      </c>
      <c r="AR25" s="38">
        <f t="shared" si="17"/>
        <v>39.473684210526315</v>
      </c>
      <c r="AS25" s="38">
        <f t="shared" si="17"/>
        <v>55.696202531645568</v>
      </c>
      <c r="AT25" s="38">
        <f t="shared" si="17"/>
        <v>66.666666666666671</v>
      </c>
      <c r="AU25" s="38">
        <f t="shared" si="17"/>
        <v>40.259740259740262</v>
      </c>
      <c r="AV25" s="38">
        <f t="shared" si="17"/>
        <v>42.553191489361701</v>
      </c>
      <c r="AW25" s="38">
        <f t="shared" si="17"/>
        <v>64.285714285714292</v>
      </c>
      <c r="AX25" s="38">
        <f t="shared" si="17"/>
        <v>60</v>
      </c>
      <c r="AY25" s="38">
        <f t="shared" si="17"/>
        <v>42.857142857142854</v>
      </c>
      <c r="AZ25" s="41"/>
      <c r="BA25" s="39"/>
      <c r="BB25" s="39"/>
      <c r="BC25" s="39"/>
      <c r="BD25" s="39"/>
      <c r="BE25" s="39"/>
      <c r="BF25" s="39"/>
      <c r="BG25" s="39"/>
      <c r="BH25" s="39"/>
      <c r="BI25" s="39"/>
      <c r="BJ25" s="39"/>
      <c r="BK25" s="39"/>
      <c r="BL25" s="39"/>
      <c r="BM25" s="39"/>
      <c r="BN25" s="39"/>
      <c r="BO25" s="39"/>
      <c r="BP25" s="39"/>
      <c r="BQ25" s="39"/>
      <c r="BR25" s="39"/>
      <c r="BS25" s="39"/>
    </row>
    <row r="26" spans="1:71" s="4" customFormat="1" ht="10.95" customHeight="1" x14ac:dyDescent="0.2">
      <c r="A26" s="26" t="s">
        <v>21</v>
      </c>
      <c r="B26" s="79" t="s">
        <v>3</v>
      </c>
      <c r="C26" s="79"/>
      <c r="D26" s="79"/>
      <c r="E26" s="79"/>
      <c r="F26" s="79"/>
      <c r="G26" s="79" t="s">
        <v>6</v>
      </c>
      <c r="H26" s="79"/>
      <c r="I26" s="79"/>
      <c r="J26" s="79"/>
      <c r="K26" s="79"/>
      <c r="L26" s="79" t="s">
        <v>5</v>
      </c>
      <c r="M26" s="79"/>
      <c r="N26" s="79"/>
      <c r="O26" s="79"/>
      <c r="P26" s="79"/>
      <c r="Q26" s="79" t="s">
        <v>11</v>
      </c>
      <c r="R26" s="79"/>
      <c r="S26" s="79"/>
      <c r="T26" s="79"/>
      <c r="U26" s="79"/>
      <c r="V26" s="79" t="s">
        <v>10</v>
      </c>
      <c r="W26" s="79"/>
      <c r="X26" s="79"/>
      <c r="Y26" s="79"/>
      <c r="Z26" s="79"/>
      <c r="AA26" s="27" t="s">
        <v>15</v>
      </c>
      <c r="AB26" s="54"/>
      <c r="AC26" s="55"/>
      <c r="AD26" s="69"/>
      <c r="AE26" s="70"/>
      <c r="AF26" s="70"/>
      <c r="AG26" s="70"/>
      <c r="AH26" s="70"/>
      <c r="AI26" s="70"/>
      <c r="AJ26" s="70"/>
      <c r="AK26" s="70"/>
      <c r="AL26" s="70"/>
      <c r="AM26" s="70"/>
      <c r="AN26" s="70"/>
      <c r="AO26" s="70"/>
      <c r="AP26" s="70"/>
      <c r="AQ26" s="70"/>
      <c r="AR26" s="70"/>
      <c r="AS26" s="70"/>
      <c r="AT26" s="70"/>
      <c r="AU26" s="70"/>
      <c r="AV26" s="70"/>
      <c r="AW26" s="70"/>
      <c r="AX26" s="70"/>
      <c r="AY26" s="70"/>
      <c r="AZ26" s="71"/>
      <c r="BA26" s="39"/>
      <c r="BB26" s="39"/>
      <c r="BC26" s="39"/>
      <c r="BD26" s="39"/>
      <c r="BE26" s="39"/>
      <c r="BF26" s="39"/>
      <c r="BG26" s="39"/>
      <c r="BH26" s="39"/>
      <c r="BI26" s="39"/>
      <c r="BJ26" s="39"/>
      <c r="BK26" s="39"/>
      <c r="BL26" s="39"/>
      <c r="BM26" s="39"/>
      <c r="BN26" s="39"/>
      <c r="BO26" s="39"/>
      <c r="BP26" s="39"/>
      <c r="BQ26" s="39"/>
      <c r="BR26" s="39"/>
      <c r="BS26" s="39"/>
    </row>
    <row r="27" spans="1:71" s="4" customFormat="1" ht="10.95" customHeight="1" x14ac:dyDescent="0.2">
      <c r="A27" s="28">
        <v>2026</v>
      </c>
      <c r="B27" s="79" t="s">
        <v>4</v>
      </c>
      <c r="C27" s="79"/>
      <c r="D27" s="79"/>
      <c r="E27" s="79"/>
      <c r="F27" s="79"/>
      <c r="G27" s="79" t="s">
        <v>4</v>
      </c>
      <c r="H27" s="79"/>
      <c r="I27" s="79"/>
      <c r="J27" s="79"/>
      <c r="K27" s="79"/>
      <c r="L27" s="79" t="s">
        <v>4</v>
      </c>
      <c r="M27" s="79"/>
      <c r="N27" s="79"/>
      <c r="O27" s="79"/>
      <c r="P27" s="79"/>
      <c r="Q27" s="79" t="s">
        <v>4</v>
      </c>
      <c r="R27" s="79"/>
      <c r="S27" s="79"/>
      <c r="T27" s="79"/>
      <c r="U27" s="79"/>
      <c r="V27" s="79" t="s">
        <v>4</v>
      </c>
      <c r="W27" s="79"/>
      <c r="X27" s="79"/>
      <c r="Y27" s="79"/>
      <c r="Z27" s="79"/>
      <c r="AA27" s="29" t="s">
        <v>14</v>
      </c>
      <c r="AC27" s="33"/>
      <c r="AD27" s="72" t="s">
        <v>178</v>
      </c>
      <c r="AE27" s="72"/>
      <c r="AF27" s="72"/>
      <c r="AG27" s="72"/>
      <c r="AH27" s="72"/>
      <c r="AI27" s="72"/>
      <c r="AJ27" s="72"/>
      <c r="AK27" s="72"/>
      <c r="AL27" s="72"/>
      <c r="AM27" s="72"/>
      <c r="AN27" s="72"/>
      <c r="AO27" s="72"/>
      <c r="AP27" s="72"/>
      <c r="AQ27" s="72"/>
      <c r="AR27" s="72"/>
      <c r="AS27" s="72"/>
      <c r="AT27" s="72"/>
      <c r="AU27" s="72"/>
      <c r="AV27" s="72"/>
      <c r="AW27" s="72"/>
      <c r="AX27" s="72"/>
      <c r="AY27" s="72"/>
      <c r="AZ27" s="72"/>
      <c r="BA27" s="39"/>
      <c r="BB27" s="39"/>
      <c r="BC27" s="39"/>
      <c r="BD27" s="39"/>
      <c r="BE27" s="39"/>
      <c r="BF27" s="39"/>
      <c r="BG27" s="39"/>
      <c r="BH27" s="39"/>
      <c r="BI27" s="39"/>
      <c r="BJ27" s="39"/>
      <c r="BK27" s="39"/>
      <c r="BL27" s="39"/>
      <c r="BM27" s="39"/>
      <c r="BN27" s="39"/>
      <c r="BO27" s="39"/>
      <c r="BP27" s="39"/>
      <c r="BQ27" s="39"/>
      <c r="BR27" s="39"/>
      <c r="BS27" s="39"/>
    </row>
    <row r="28" spans="1:71" s="4" customFormat="1" ht="10.95" customHeight="1" x14ac:dyDescent="0.2">
      <c r="A28" s="30" t="s">
        <v>22</v>
      </c>
      <c r="B28" s="80">
        <f>SUM(C4:C25)</f>
        <v>167</v>
      </c>
      <c r="C28" s="80"/>
      <c r="D28" s="80"/>
      <c r="E28" s="80"/>
      <c r="F28" s="80"/>
      <c r="G28" s="80">
        <f>SUM(H4:H25)</f>
        <v>63</v>
      </c>
      <c r="H28" s="80"/>
      <c r="I28" s="80"/>
      <c r="J28" s="80"/>
      <c r="K28" s="80"/>
      <c r="L28" s="80">
        <f>SUM(M4:M25)</f>
        <v>67</v>
      </c>
      <c r="M28" s="80"/>
      <c r="N28" s="80"/>
      <c r="O28" s="80"/>
      <c r="P28" s="80"/>
      <c r="Q28" s="80">
        <f>SUM(R4:R25)</f>
        <v>162</v>
      </c>
      <c r="R28" s="80"/>
      <c r="S28" s="80"/>
      <c r="T28" s="80"/>
      <c r="U28" s="80"/>
      <c r="V28" s="80">
        <f>SUM(W4:W25)</f>
        <v>152</v>
      </c>
      <c r="W28" s="80"/>
      <c r="X28" s="80"/>
      <c r="Y28" s="80"/>
      <c r="Z28" s="80"/>
      <c r="AA28" s="31">
        <f>SUM(AA4:AA25)/84</f>
        <v>7.2738095238095237</v>
      </c>
      <c r="AC28" s="33"/>
      <c r="AD28" s="46" t="s">
        <v>167</v>
      </c>
      <c r="AE28" s="35" t="s">
        <v>140</v>
      </c>
      <c r="AF28" s="35" t="s">
        <v>141</v>
      </c>
      <c r="AG28" s="35" t="s">
        <v>168</v>
      </c>
      <c r="AH28" s="35" t="s">
        <v>142</v>
      </c>
      <c r="AI28" s="35" t="s">
        <v>143</v>
      </c>
      <c r="AJ28" s="35" t="s">
        <v>144</v>
      </c>
      <c r="AK28" s="35" t="s">
        <v>145</v>
      </c>
      <c r="AL28" s="35" t="s">
        <v>146</v>
      </c>
      <c r="AM28" s="35" t="s">
        <v>147</v>
      </c>
      <c r="AN28" s="35" t="s">
        <v>148</v>
      </c>
      <c r="AO28" s="35" t="s">
        <v>149</v>
      </c>
      <c r="AP28" s="35" t="s">
        <v>150</v>
      </c>
      <c r="AQ28" s="35" t="s">
        <v>151</v>
      </c>
      <c r="AR28" s="35" t="s">
        <v>152</v>
      </c>
      <c r="AS28" s="35" t="s">
        <v>153</v>
      </c>
      <c r="AT28" s="35" t="s">
        <v>154</v>
      </c>
      <c r="AU28" s="35" t="s">
        <v>155</v>
      </c>
      <c r="AV28" s="35" t="s">
        <v>156</v>
      </c>
      <c r="AW28" s="35" t="s">
        <v>157</v>
      </c>
      <c r="AX28" s="35" t="s">
        <v>158</v>
      </c>
      <c r="AY28" s="35" t="s">
        <v>169</v>
      </c>
      <c r="AZ28" s="36" t="s">
        <v>139</v>
      </c>
      <c r="BA28" s="39"/>
      <c r="BB28" s="39"/>
      <c r="BC28" s="39"/>
      <c r="BD28" s="39"/>
      <c r="BE28" s="39"/>
      <c r="BF28" s="39"/>
      <c r="BG28" s="39"/>
      <c r="BH28" s="39"/>
      <c r="BI28" s="39"/>
      <c r="BJ28" s="39"/>
      <c r="BK28" s="39"/>
      <c r="BL28" s="39"/>
      <c r="BM28" s="39"/>
      <c r="BN28" s="39"/>
      <c r="BO28" s="39"/>
      <c r="BP28" s="39"/>
      <c r="BQ28" s="39"/>
      <c r="BR28" s="39"/>
      <c r="BS28" s="39"/>
    </row>
    <row r="29" spans="1:71" x14ac:dyDescent="0.2">
      <c r="A29" s="2"/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AC29" s="33"/>
      <c r="AD29" s="49">
        <v>1</v>
      </c>
      <c r="AE29" s="52">
        <v>18</v>
      </c>
      <c r="AF29" s="52">
        <v>11</v>
      </c>
      <c r="AG29" s="52">
        <v>15</v>
      </c>
      <c r="AH29" s="52">
        <v>12</v>
      </c>
      <c r="AI29" s="52">
        <v>2</v>
      </c>
      <c r="AJ29" s="52">
        <v>8</v>
      </c>
      <c r="AK29" s="52">
        <v>7</v>
      </c>
      <c r="AL29" s="52">
        <v>1</v>
      </c>
      <c r="AM29" s="52">
        <v>5</v>
      </c>
      <c r="AN29" s="52">
        <v>16</v>
      </c>
      <c r="AO29" s="52">
        <v>20</v>
      </c>
      <c r="AP29" s="52">
        <v>21</v>
      </c>
      <c r="AQ29" s="52">
        <v>14</v>
      </c>
      <c r="AR29" s="52">
        <v>13</v>
      </c>
      <c r="AS29" s="52">
        <v>3</v>
      </c>
      <c r="AT29" s="52">
        <v>19</v>
      </c>
      <c r="AU29" s="52">
        <v>4</v>
      </c>
      <c r="AV29" s="52">
        <v>10</v>
      </c>
      <c r="AW29" s="52">
        <v>17</v>
      </c>
      <c r="AX29" s="52">
        <v>6</v>
      </c>
      <c r="AY29" s="52">
        <v>9</v>
      </c>
      <c r="AZ29" s="38">
        <f>SUM(AE29:AY29)/21</f>
        <v>11</v>
      </c>
      <c r="BA29" s="39"/>
      <c r="BB29" s="39"/>
      <c r="BC29" s="39"/>
      <c r="BD29" s="39"/>
      <c r="BE29" s="39"/>
      <c r="BF29" s="39"/>
      <c r="BG29" s="39"/>
      <c r="BH29" s="39"/>
      <c r="BI29" s="39"/>
      <c r="BJ29" s="39"/>
      <c r="BK29" s="39"/>
      <c r="BL29" s="39"/>
      <c r="BM29" s="39"/>
      <c r="BN29" s="39"/>
      <c r="BO29" s="39"/>
      <c r="BP29" s="39"/>
      <c r="BQ29" s="39"/>
      <c r="BR29" s="39"/>
      <c r="BS29" s="39"/>
    </row>
    <row r="30" spans="1:71" x14ac:dyDescent="0.2">
      <c r="A30" s="2"/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AC30" s="33"/>
      <c r="AD30" s="49">
        <v>2</v>
      </c>
      <c r="AE30" s="52">
        <v>6</v>
      </c>
      <c r="AF30" s="52">
        <v>10</v>
      </c>
      <c r="AG30" s="52">
        <v>11</v>
      </c>
      <c r="AH30" s="52">
        <v>3</v>
      </c>
      <c r="AI30" s="52">
        <v>8</v>
      </c>
      <c r="AJ30" s="52">
        <v>7</v>
      </c>
      <c r="AK30" s="52">
        <v>5</v>
      </c>
      <c r="AL30" s="52">
        <v>1</v>
      </c>
      <c r="AM30" s="52">
        <v>14</v>
      </c>
      <c r="AN30" s="52">
        <v>2</v>
      </c>
      <c r="AO30" s="52">
        <v>21</v>
      </c>
      <c r="AP30" s="52">
        <v>21</v>
      </c>
      <c r="AQ30" s="52">
        <v>21</v>
      </c>
      <c r="AR30" s="52">
        <v>21</v>
      </c>
      <c r="AS30" s="52">
        <v>13</v>
      </c>
      <c r="AT30" s="52">
        <v>9</v>
      </c>
      <c r="AU30" s="52">
        <v>15</v>
      </c>
      <c r="AV30" s="52">
        <v>12</v>
      </c>
      <c r="AW30" s="52">
        <v>17</v>
      </c>
      <c r="AX30" s="52">
        <v>4</v>
      </c>
      <c r="AY30" s="52">
        <v>16</v>
      </c>
      <c r="AZ30" s="38">
        <f t="shared" ref="AZ30:AZ33" si="18">SUM(AE30:AY30)/21</f>
        <v>11.285714285714286</v>
      </c>
      <c r="BA30" s="39"/>
      <c r="BB30" s="39"/>
      <c r="BC30" s="39"/>
      <c r="BD30" s="39"/>
      <c r="BE30" s="39"/>
      <c r="BF30" s="39"/>
      <c r="BG30" s="39"/>
      <c r="BH30" s="39"/>
      <c r="BI30" s="39"/>
      <c r="BJ30" s="39"/>
      <c r="BK30" s="39"/>
      <c r="BL30" s="39"/>
      <c r="BM30" s="39"/>
      <c r="BN30" s="39"/>
      <c r="BO30" s="39"/>
      <c r="BP30" s="39"/>
      <c r="BQ30" s="39"/>
      <c r="BR30" s="39"/>
      <c r="BS30" s="39"/>
    </row>
    <row r="31" spans="1:71" x14ac:dyDescent="0.2">
      <c r="A31" s="2"/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AC31" s="33"/>
      <c r="AD31" s="49">
        <v>3</v>
      </c>
      <c r="AE31" s="52">
        <v>18</v>
      </c>
      <c r="AF31" s="52">
        <v>5</v>
      </c>
      <c r="AG31" s="52">
        <v>14</v>
      </c>
      <c r="AH31" s="52">
        <v>15</v>
      </c>
      <c r="AI31" s="52">
        <v>10</v>
      </c>
      <c r="AJ31" s="52">
        <v>11</v>
      </c>
      <c r="AK31" s="52">
        <v>3</v>
      </c>
      <c r="AL31" s="52">
        <v>1</v>
      </c>
      <c r="AM31" s="52">
        <v>16</v>
      </c>
      <c r="AN31" s="52">
        <v>4</v>
      </c>
      <c r="AO31" s="52">
        <v>21</v>
      </c>
      <c r="AP31" s="52">
        <v>20</v>
      </c>
      <c r="AQ31" s="52">
        <v>9</v>
      </c>
      <c r="AR31" s="52">
        <v>13</v>
      </c>
      <c r="AS31" s="52">
        <v>6</v>
      </c>
      <c r="AT31" s="52">
        <v>17</v>
      </c>
      <c r="AU31" s="52">
        <v>12</v>
      </c>
      <c r="AV31" s="52">
        <v>7</v>
      </c>
      <c r="AW31" s="52">
        <v>8</v>
      </c>
      <c r="AX31" s="52">
        <v>2</v>
      </c>
      <c r="AY31" s="52">
        <v>19</v>
      </c>
      <c r="AZ31" s="38">
        <f t="shared" si="18"/>
        <v>11</v>
      </c>
      <c r="BA31" s="39"/>
      <c r="BB31" s="39"/>
      <c r="BC31" s="39"/>
      <c r="BD31" s="39"/>
      <c r="BE31" s="39"/>
      <c r="BF31" s="39"/>
      <c r="BG31" s="39"/>
      <c r="BH31" s="39"/>
      <c r="BI31" s="39"/>
      <c r="BJ31" s="39"/>
      <c r="BK31" s="39"/>
      <c r="BL31" s="39"/>
      <c r="BM31" s="39"/>
      <c r="BN31" s="39"/>
      <c r="BO31" s="39"/>
      <c r="BP31" s="39"/>
      <c r="BQ31" s="39"/>
      <c r="BR31" s="39"/>
      <c r="BS31" s="39"/>
    </row>
    <row r="32" spans="1:71" x14ac:dyDescent="0.2">
      <c r="A32" s="2"/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AC32" s="56"/>
      <c r="AD32" s="49">
        <v>4</v>
      </c>
      <c r="AE32" s="52">
        <v>11</v>
      </c>
      <c r="AF32" s="52">
        <v>9</v>
      </c>
      <c r="AG32" s="52">
        <v>19</v>
      </c>
      <c r="AH32" s="52">
        <v>12</v>
      </c>
      <c r="AI32" s="52">
        <v>3</v>
      </c>
      <c r="AJ32" s="52">
        <v>6</v>
      </c>
      <c r="AK32" s="52">
        <v>5</v>
      </c>
      <c r="AL32" s="52">
        <v>13</v>
      </c>
      <c r="AM32" s="52">
        <v>10</v>
      </c>
      <c r="AN32" s="52">
        <v>16</v>
      </c>
      <c r="AO32" s="52">
        <v>20</v>
      </c>
      <c r="AP32" s="52">
        <v>15</v>
      </c>
      <c r="AQ32" s="52">
        <v>18</v>
      </c>
      <c r="AR32" s="52">
        <v>21</v>
      </c>
      <c r="AS32" s="52">
        <v>4</v>
      </c>
      <c r="AT32" s="52">
        <v>8</v>
      </c>
      <c r="AU32" s="52">
        <v>7</v>
      </c>
      <c r="AV32" s="52">
        <v>14</v>
      </c>
      <c r="AW32" s="52">
        <v>1</v>
      </c>
      <c r="AX32" s="52">
        <v>2</v>
      </c>
      <c r="AY32" s="52">
        <v>17</v>
      </c>
      <c r="AZ32" s="38">
        <f t="shared" si="18"/>
        <v>11</v>
      </c>
      <c r="BA32" s="50"/>
      <c r="BB32" s="50"/>
      <c r="BC32" s="50"/>
      <c r="BD32" s="50"/>
      <c r="BE32" s="50"/>
      <c r="BF32" s="50"/>
      <c r="BG32" s="50"/>
      <c r="BH32" s="50"/>
      <c r="BI32" s="50"/>
      <c r="BJ32" s="50"/>
      <c r="BK32" s="50"/>
      <c r="BL32" s="50"/>
      <c r="BM32" s="50"/>
      <c r="BN32" s="50"/>
      <c r="BO32" s="50"/>
      <c r="BP32" s="50"/>
      <c r="BQ32" s="50"/>
      <c r="BR32" s="50"/>
      <c r="BS32" s="50"/>
    </row>
    <row r="33" spans="1:71" x14ac:dyDescent="0.2">
      <c r="A33" s="2"/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AC33" s="57"/>
      <c r="AD33" s="49">
        <v>5</v>
      </c>
      <c r="AE33" s="52">
        <v>12</v>
      </c>
      <c r="AF33" s="52">
        <v>1</v>
      </c>
      <c r="AG33" s="52">
        <v>4</v>
      </c>
      <c r="AH33" s="52">
        <v>7</v>
      </c>
      <c r="AI33" s="52">
        <v>10</v>
      </c>
      <c r="AJ33" s="52">
        <v>2</v>
      </c>
      <c r="AK33" s="52">
        <v>13</v>
      </c>
      <c r="AL33" s="52">
        <v>3</v>
      </c>
      <c r="AM33" s="52">
        <v>5</v>
      </c>
      <c r="AN33" s="52">
        <v>14</v>
      </c>
      <c r="AO33" s="52">
        <v>21</v>
      </c>
      <c r="AP33" s="52">
        <v>15</v>
      </c>
      <c r="AQ33" s="52">
        <v>20</v>
      </c>
      <c r="AR33" s="52">
        <v>16</v>
      </c>
      <c r="AS33" s="52">
        <v>9</v>
      </c>
      <c r="AT33" s="52">
        <v>11</v>
      </c>
      <c r="AU33" s="52">
        <v>19</v>
      </c>
      <c r="AV33" s="52">
        <v>18</v>
      </c>
      <c r="AW33" s="52">
        <v>6</v>
      </c>
      <c r="AX33" s="52">
        <v>8</v>
      </c>
      <c r="AY33" s="52">
        <v>17</v>
      </c>
      <c r="AZ33" s="38">
        <f t="shared" si="18"/>
        <v>11</v>
      </c>
      <c r="BA33" s="50"/>
      <c r="BB33" s="50"/>
      <c r="BC33" s="50"/>
      <c r="BD33" s="50"/>
      <c r="BE33" s="50"/>
      <c r="BF33" s="50"/>
      <c r="BG33" s="50"/>
      <c r="BH33" s="50"/>
      <c r="BI33" s="50"/>
      <c r="BJ33" s="50"/>
      <c r="BK33" s="50"/>
      <c r="BL33" s="50"/>
      <c r="BM33" s="50"/>
      <c r="BN33" s="50"/>
      <c r="BO33" s="50"/>
      <c r="BP33" s="50"/>
      <c r="BQ33" s="50"/>
      <c r="BR33" s="50"/>
      <c r="BS33" s="50"/>
    </row>
    <row r="34" spans="1:71" x14ac:dyDescent="0.2">
      <c r="A34" s="2"/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AD34" s="51" t="s">
        <v>9</v>
      </c>
      <c r="AE34" s="51">
        <f>SUM(AE29:AE33)</f>
        <v>65</v>
      </c>
      <c r="AF34" s="51">
        <f t="shared" ref="AF34" si="19">SUM(AF29:AF33)</f>
        <v>36</v>
      </c>
      <c r="AG34" s="51">
        <f t="shared" ref="AG34" si="20">SUM(AG29:AG33)</f>
        <v>63</v>
      </c>
      <c r="AH34" s="51">
        <f t="shared" ref="AH34" si="21">SUM(AH29:AH33)</f>
        <v>49</v>
      </c>
      <c r="AI34" s="51">
        <f t="shared" ref="AI34" si="22">SUM(AI29:AI33)</f>
        <v>33</v>
      </c>
      <c r="AJ34" s="51">
        <f t="shared" ref="AJ34" si="23">SUM(AJ29:AJ33)</f>
        <v>34</v>
      </c>
      <c r="AK34" s="51">
        <f t="shared" ref="AK34" si="24">SUM(AK29:AK33)</f>
        <v>33</v>
      </c>
      <c r="AL34" s="51">
        <f t="shared" ref="AL34" si="25">SUM(AL29:AL33)</f>
        <v>19</v>
      </c>
      <c r="AM34" s="51">
        <f t="shared" ref="AM34" si="26">SUM(AM29:AM33)</f>
        <v>50</v>
      </c>
      <c r="AN34" s="51">
        <f t="shared" ref="AN34" si="27">SUM(AN29:AN33)</f>
        <v>52</v>
      </c>
      <c r="AO34" s="51">
        <f t="shared" ref="AO34" si="28">SUM(AO29:AO33)</f>
        <v>103</v>
      </c>
      <c r="AP34" s="51">
        <f t="shared" ref="AP34" si="29">SUM(AP29:AP33)</f>
        <v>92</v>
      </c>
      <c r="AQ34" s="51">
        <f t="shared" ref="AQ34" si="30">SUM(AQ29:AQ33)</f>
        <v>82</v>
      </c>
      <c r="AR34" s="51">
        <f t="shared" ref="AR34" si="31">SUM(AR29:AR33)</f>
        <v>84</v>
      </c>
      <c r="AS34" s="51">
        <f>SUM(AS29:AS33)</f>
        <v>35</v>
      </c>
      <c r="AT34" s="51">
        <f t="shared" ref="AT34" si="32">SUM(AT29:AT33)</f>
        <v>64</v>
      </c>
      <c r="AU34" s="51">
        <f t="shared" ref="AU34" si="33">SUM(AU29:AU33)</f>
        <v>57</v>
      </c>
      <c r="AV34" s="51">
        <f t="shared" ref="AV34" si="34">SUM(AV29:AV33)</f>
        <v>61</v>
      </c>
      <c r="AW34" s="51">
        <f t="shared" ref="AW34" si="35">SUM(AW29:AW33)</f>
        <v>49</v>
      </c>
      <c r="AX34" s="51">
        <f t="shared" ref="AX34" si="36">SUM(AX29:AX33)</f>
        <v>22</v>
      </c>
      <c r="AY34" s="51">
        <f>SUM(AY29:AY33)</f>
        <v>78</v>
      </c>
      <c r="AZ34" s="38">
        <f>SUM(AE34:AY34)/21</f>
        <v>55.285714285714285</v>
      </c>
    </row>
    <row r="35" spans="1:71" x14ac:dyDescent="0.2">
      <c r="A35" s="2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</row>
    <row r="36" spans="1:71" ht="13.2" x14ac:dyDescent="0.2">
      <c r="A36" s="85" t="s">
        <v>24</v>
      </c>
      <c r="B36" s="85"/>
      <c r="C36" s="85"/>
      <c r="D36" s="85"/>
      <c r="E36" s="85"/>
      <c r="F36" s="85"/>
      <c r="G36" s="85"/>
      <c r="H36" s="85"/>
      <c r="I36" s="85"/>
      <c r="J36" s="85"/>
      <c r="K36" s="85"/>
      <c r="L36" s="85"/>
      <c r="M36" s="85"/>
      <c r="N36" s="85"/>
      <c r="O36" s="85"/>
      <c r="P36" s="85"/>
      <c r="Q36" s="85"/>
      <c r="R36" s="85"/>
      <c r="S36" s="85"/>
      <c r="T36" s="85"/>
      <c r="U36" s="85"/>
      <c r="V36" s="85"/>
      <c r="W36" s="85"/>
      <c r="X36" s="85"/>
      <c r="Y36" s="85"/>
      <c r="Z36" s="85"/>
      <c r="AA36" s="85"/>
      <c r="AC36" s="33"/>
      <c r="AD36" s="44"/>
      <c r="AE36" s="73" t="s">
        <v>172</v>
      </c>
      <c r="AF36" s="74"/>
      <c r="AG36" s="74"/>
      <c r="AH36" s="74"/>
      <c r="AI36" s="74"/>
      <c r="AJ36" s="74"/>
      <c r="AK36" s="74"/>
      <c r="AL36" s="74"/>
      <c r="AM36" s="74"/>
      <c r="AN36" s="74"/>
      <c r="AO36" s="74"/>
      <c r="AP36" s="74"/>
      <c r="AQ36" s="74"/>
      <c r="AR36" s="74"/>
      <c r="AS36" s="74"/>
      <c r="AT36" s="74"/>
      <c r="AU36" s="74"/>
      <c r="AV36" s="74"/>
      <c r="AW36" s="74"/>
      <c r="AX36" s="74"/>
      <c r="AY36" s="74"/>
      <c r="AZ36" s="75"/>
    </row>
    <row r="37" spans="1:71" x14ac:dyDescent="0.2">
      <c r="A37" s="6" t="s">
        <v>8</v>
      </c>
      <c r="B37" s="86" t="s">
        <v>124</v>
      </c>
      <c r="C37" s="87"/>
      <c r="D37" s="87"/>
      <c r="E37" s="87"/>
      <c r="F37" s="88"/>
      <c r="G37" s="86" t="s">
        <v>125</v>
      </c>
      <c r="H37" s="87"/>
      <c r="I37" s="87"/>
      <c r="J37" s="87"/>
      <c r="K37" s="88"/>
      <c r="L37" s="86" t="s">
        <v>126</v>
      </c>
      <c r="M37" s="87"/>
      <c r="N37" s="87"/>
      <c r="O37" s="87"/>
      <c r="P37" s="88"/>
      <c r="Q37" s="86" t="s">
        <v>127</v>
      </c>
      <c r="R37" s="87"/>
      <c r="S37" s="87"/>
      <c r="T37" s="87"/>
      <c r="U37" s="88"/>
      <c r="V37" s="86" t="s">
        <v>128</v>
      </c>
      <c r="W37" s="87"/>
      <c r="X37" s="87"/>
      <c r="Y37" s="87"/>
      <c r="Z37" s="88"/>
      <c r="AA37" s="8" t="s">
        <v>9</v>
      </c>
      <c r="AC37" s="33"/>
      <c r="AD37" s="44"/>
      <c r="AE37" s="73" t="s">
        <v>136</v>
      </c>
      <c r="AF37" s="74"/>
      <c r="AG37" s="74"/>
      <c r="AH37" s="74"/>
      <c r="AI37" s="74"/>
      <c r="AJ37" s="74"/>
      <c r="AK37" s="74"/>
      <c r="AL37" s="74"/>
      <c r="AM37" s="74"/>
      <c r="AN37" s="74"/>
      <c r="AO37" s="74"/>
      <c r="AP37" s="74"/>
      <c r="AQ37" s="74"/>
      <c r="AR37" s="74"/>
      <c r="AS37" s="74"/>
      <c r="AT37" s="74"/>
      <c r="AU37" s="74"/>
      <c r="AV37" s="74"/>
      <c r="AW37" s="74"/>
      <c r="AX37" s="74"/>
      <c r="AY37" s="74"/>
      <c r="AZ37" s="75"/>
    </row>
    <row r="38" spans="1:71" x14ac:dyDescent="0.2">
      <c r="A38" s="8" t="s">
        <v>13</v>
      </c>
      <c r="B38" s="9" t="s">
        <v>7</v>
      </c>
      <c r="C38" s="7" t="s">
        <v>0</v>
      </c>
      <c r="D38" s="7" t="s">
        <v>1</v>
      </c>
      <c r="E38" s="7" t="s">
        <v>2</v>
      </c>
      <c r="F38" s="7" t="s">
        <v>12</v>
      </c>
      <c r="G38" s="10" t="s">
        <v>7</v>
      </c>
      <c r="H38" s="7" t="s">
        <v>0</v>
      </c>
      <c r="I38" s="7" t="s">
        <v>1</v>
      </c>
      <c r="J38" s="7" t="s">
        <v>2</v>
      </c>
      <c r="K38" s="7" t="s">
        <v>12</v>
      </c>
      <c r="L38" s="10" t="s">
        <v>7</v>
      </c>
      <c r="M38" s="7" t="s">
        <v>0</v>
      </c>
      <c r="N38" s="7" t="s">
        <v>1</v>
      </c>
      <c r="O38" s="7" t="s">
        <v>2</v>
      </c>
      <c r="P38" s="7" t="s">
        <v>12</v>
      </c>
      <c r="Q38" s="9" t="s">
        <v>7</v>
      </c>
      <c r="R38" s="7" t="s">
        <v>0</v>
      </c>
      <c r="S38" s="7" t="s">
        <v>1</v>
      </c>
      <c r="T38" s="7" t="s">
        <v>2</v>
      </c>
      <c r="U38" s="7" t="s">
        <v>12</v>
      </c>
      <c r="V38" s="9" t="s">
        <v>7</v>
      </c>
      <c r="W38" s="7" t="s">
        <v>0</v>
      </c>
      <c r="X38" s="7" t="s">
        <v>1</v>
      </c>
      <c r="Y38" s="7" t="s">
        <v>2</v>
      </c>
      <c r="Z38" s="7" t="s">
        <v>12</v>
      </c>
      <c r="AA38" s="7" t="s">
        <v>19</v>
      </c>
      <c r="AC38" s="33"/>
      <c r="AD38" s="44"/>
      <c r="AE38" s="35" t="s">
        <v>140</v>
      </c>
      <c r="AF38" s="35" t="s">
        <v>141</v>
      </c>
      <c r="AG38" s="35" t="s">
        <v>168</v>
      </c>
      <c r="AH38" s="35" t="s">
        <v>142</v>
      </c>
      <c r="AI38" s="35" t="s">
        <v>143</v>
      </c>
      <c r="AJ38" s="35" t="s">
        <v>144</v>
      </c>
      <c r="AK38" s="35" t="s">
        <v>145</v>
      </c>
      <c r="AL38" s="35" t="s">
        <v>146</v>
      </c>
      <c r="AM38" s="35" t="s">
        <v>147</v>
      </c>
      <c r="AN38" s="35" t="s">
        <v>148</v>
      </c>
      <c r="AO38" s="35" t="s">
        <v>149</v>
      </c>
      <c r="AP38" s="35" t="s">
        <v>150</v>
      </c>
      <c r="AQ38" s="35" t="s">
        <v>151</v>
      </c>
      <c r="AR38" s="35" t="s">
        <v>152</v>
      </c>
      <c r="AS38" s="35" t="s">
        <v>153</v>
      </c>
      <c r="AT38" s="35" t="s">
        <v>154</v>
      </c>
      <c r="AU38" s="35" t="s">
        <v>155</v>
      </c>
      <c r="AV38" s="35" t="s">
        <v>156</v>
      </c>
      <c r="AW38" s="35" t="s">
        <v>157</v>
      </c>
      <c r="AX38" s="35" t="s">
        <v>158</v>
      </c>
      <c r="AY38" s="35" t="s">
        <v>169</v>
      </c>
      <c r="AZ38" s="36" t="s">
        <v>139</v>
      </c>
    </row>
    <row r="39" spans="1:71" x14ac:dyDescent="0.2">
      <c r="A39" s="11">
        <v>1</v>
      </c>
      <c r="B39" s="12" t="s">
        <v>76</v>
      </c>
      <c r="C39" s="13">
        <v>6</v>
      </c>
      <c r="D39" s="14">
        <v>48</v>
      </c>
      <c r="E39" s="15">
        <v>4940</v>
      </c>
      <c r="F39" s="16">
        <v>6</v>
      </c>
      <c r="G39" s="12" t="s">
        <v>111</v>
      </c>
      <c r="H39" s="13">
        <v>5</v>
      </c>
      <c r="I39" s="14">
        <v>40</v>
      </c>
      <c r="J39" s="15">
        <v>3900</v>
      </c>
      <c r="K39" s="16">
        <v>16</v>
      </c>
      <c r="L39" s="12" t="s">
        <v>107</v>
      </c>
      <c r="M39" s="13">
        <v>1</v>
      </c>
      <c r="N39" s="14">
        <v>36</v>
      </c>
      <c r="O39" s="15">
        <v>820</v>
      </c>
      <c r="P39" s="16">
        <v>21</v>
      </c>
      <c r="Q39" s="12" t="s">
        <v>99</v>
      </c>
      <c r="R39" s="13">
        <v>6</v>
      </c>
      <c r="S39" s="14">
        <v>40</v>
      </c>
      <c r="T39" s="15">
        <v>5040</v>
      </c>
      <c r="U39" s="16">
        <v>17</v>
      </c>
      <c r="V39" s="12" t="s">
        <v>65</v>
      </c>
      <c r="W39" s="13">
        <v>6</v>
      </c>
      <c r="X39" s="14">
        <v>50</v>
      </c>
      <c r="Y39" s="15">
        <v>5780</v>
      </c>
      <c r="Z39" s="16">
        <v>17</v>
      </c>
      <c r="AA39" s="81">
        <f>SUM(C39,H39,M39,R39,W39,C40,H40,M40,R40,W40)</f>
        <v>63</v>
      </c>
      <c r="AC39" s="33"/>
      <c r="AD39" s="35" t="s">
        <v>160</v>
      </c>
      <c r="AE39" s="52">
        <v>4</v>
      </c>
      <c r="AF39" s="52">
        <v>4</v>
      </c>
      <c r="AG39" s="52">
        <v>2</v>
      </c>
      <c r="AH39" s="52">
        <v>2</v>
      </c>
      <c r="AI39" s="52">
        <v>4</v>
      </c>
      <c r="AJ39" s="52">
        <v>4</v>
      </c>
      <c r="AK39" s="52">
        <v>1</v>
      </c>
      <c r="AL39" s="52">
        <v>3</v>
      </c>
      <c r="AM39" s="52">
        <v>4</v>
      </c>
      <c r="AN39" s="52">
        <v>5</v>
      </c>
      <c r="AO39" s="52">
        <v>1</v>
      </c>
      <c r="AP39" s="52">
        <v>2</v>
      </c>
      <c r="AQ39" s="52">
        <v>2</v>
      </c>
      <c r="AR39" s="52">
        <v>1</v>
      </c>
      <c r="AS39" s="52">
        <v>1</v>
      </c>
      <c r="AT39" s="52">
        <v>2</v>
      </c>
      <c r="AU39" s="52">
        <v>2</v>
      </c>
      <c r="AV39" s="52">
        <v>2</v>
      </c>
      <c r="AW39" s="52">
        <v>2</v>
      </c>
      <c r="AX39" s="52">
        <v>3</v>
      </c>
      <c r="AY39" s="52">
        <v>0</v>
      </c>
      <c r="AZ39" s="38">
        <f>SUM(AE39:AY39)/21</f>
        <v>2.4285714285714284</v>
      </c>
    </row>
    <row r="40" spans="1:71" x14ac:dyDescent="0.2">
      <c r="A40" s="11">
        <v>2</v>
      </c>
      <c r="B40" s="12" t="s">
        <v>88</v>
      </c>
      <c r="C40" s="13">
        <v>7</v>
      </c>
      <c r="D40" s="14">
        <v>40</v>
      </c>
      <c r="E40" s="15">
        <v>5780</v>
      </c>
      <c r="F40" s="16">
        <v>4</v>
      </c>
      <c r="G40" s="12" t="s">
        <v>116</v>
      </c>
      <c r="H40" s="13">
        <v>5</v>
      </c>
      <c r="I40" s="14">
        <v>46</v>
      </c>
      <c r="J40" s="15">
        <v>3840</v>
      </c>
      <c r="K40" s="16">
        <v>17</v>
      </c>
      <c r="L40" s="12" t="s">
        <v>27</v>
      </c>
      <c r="M40" s="13">
        <v>3</v>
      </c>
      <c r="N40" s="14">
        <v>49</v>
      </c>
      <c r="O40" s="15">
        <v>2600</v>
      </c>
      <c r="P40" s="16">
        <v>19</v>
      </c>
      <c r="Q40" s="12" t="s">
        <v>43</v>
      </c>
      <c r="R40" s="13">
        <v>15</v>
      </c>
      <c r="S40" s="14">
        <v>48</v>
      </c>
      <c r="T40" s="15">
        <v>13540</v>
      </c>
      <c r="U40" s="16">
        <v>5</v>
      </c>
      <c r="V40" s="12" t="s">
        <v>69</v>
      </c>
      <c r="W40" s="13">
        <v>9</v>
      </c>
      <c r="X40" s="14">
        <v>51</v>
      </c>
      <c r="Y40" s="15">
        <v>8100</v>
      </c>
      <c r="Z40" s="16">
        <v>10</v>
      </c>
      <c r="AA40" s="82"/>
      <c r="AC40" s="33"/>
      <c r="AD40" s="35" t="s">
        <v>162</v>
      </c>
      <c r="AE40" s="52">
        <v>0</v>
      </c>
      <c r="AF40" s="52">
        <v>0</v>
      </c>
      <c r="AG40" s="52">
        <v>1</v>
      </c>
      <c r="AH40" s="52">
        <v>0</v>
      </c>
      <c r="AI40" s="52">
        <v>0</v>
      </c>
      <c r="AJ40" s="52">
        <v>1</v>
      </c>
      <c r="AK40" s="52">
        <v>1</v>
      </c>
      <c r="AL40" s="52">
        <v>0</v>
      </c>
      <c r="AM40" s="52">
        <v>0</v>
      </c>
      <c r="AN40" s="52">
        <v>0</v>
      </c>
      <c r="AO40" s="52">
        <v>0</v>
      </c>
      <c r="AP40" s="52">
        <v>0</v>
      </c>
      <c r="AQ40" s="52">
        <v>0</v>
      </c>
      <c r="AR40" s="52">
        <v>1</v>
      </c>
      <c r="AS40" s="52">
        <v>0</v>
      </c>
      <c r="AT40" s="52">
        <v>1</v>
      </c>
      <c r="AU40" s="52">
        <v>1</v>
      </c>
      <c r="AV40" s="52">
        <v>0</v>
      </c>
      <c r="AW40" s="52">
        <v>0</v>
      </c>
      <c r="AX40" s="52">
        <v>0</v>
      </c>
      <c r="AY40" s="52">
        <v>1</v>
      </c>
      <c r="AZ40" s="38">
        <f>SUM(AE40:AY40)/21</f>
        <v>0.33333333333333331</v>
      </c>
    </row>
    <row r="41" spans="1:71" x14ac:dyDescent="0.2">
      <c r="A41" s="17">
        <v>3</v>
      </c>
      <c r="B41" s="18" t="s">
        <v>121</v>
      </c>
      <c r="C41" s="19">
        <v>1</v>
      </c>
      <c r="D41" s="20">
        <v>40</v>
      </c>
      <c r="E41" s="21">
        <v>900</v>
      </c>
      <c r="F41" s="22">
        <v>19</v>
      </c>
      <c r="G41" s="18" t="s">
        <v>79</v>
      </c>
      <c r="H41" s="19">
        <v>6</v>
      </c>
      <c r="I41" s="20">
        <v>39</v>
      </c>
      <c r="J41" s="21">
        <v>4780</v>
      </c>
      <c r="K41" s="22">
        <v>15</v>
      </c>
      <c r="L41" s="18" t="s">
        <v>59</v>
      </c>
      <c r="M41" s="19">
        <v>9</v>
      </c>
      <c r="N41" s="20">
        <v>42</v>
      </c>
      <c r="O41" s="21">
        <v>7420</v>
      </c>
      <c r="P41" s="22">
        <v>7</v>
      </c>
      <c r="Q41" s="18" t="s">
        <v>74</v>
      </c>
      <c r="R41" s="19">
        <v>7</v>
      </c>
      <c r="S41" s="20">
        <v>45</v>
      </c>
      <c r="T41" s="21">
        <v>5780</v>
      </c>
      <c r="U41" s="22">
        <v>13</v>
      </c>
      <c r="V41" s="18" t="s">
        <v>135</v>
      </c>
      <c r="W41" s="19">
        <v>8</v>
      </c>
      <c r="X41" s="20">
        <v>48</v>
      </c>
      <c r="Y41" s="21">
        <v>7320</v>
      </c>
      <c r="Z41" s="22">
        <v>12</v>
      </c>
      <c r="AA41" s="83">
        <f t="shared" ref="AA41" si="37">SUM(C41,H41,M41,R41,W41,C42,H42,M42,R42,W42)</f>
        <v>61</v>
      </c>
      <c r="AC41" s="33"/>
      <c r="AD41" s="35" t="s">
        <v>163</v>
      </c>
      <c r="AE41" s="52">
        <v>1</v>
      </c>
      <c r="AF41" s="52">
        <v>1</v>
      </c>
      <c r="AG41" s="52">
        <v>2</v>
      </c>
      <c r="AH41" s="52">
        <v>3</v>
      </c>
      <c r="AI41" s="52">
        <v>1</v>
      </c>
      <c r="AJ41" s="52">
        <v>0</v>
      </c>
      <c r="AK41" s="52">
        <v>3</v>
      </c>
      <c r="AL41" s="52">
        <v>2</v>
      </c>
      <c r="AM41" s="52">
        <v>1</v>
      </c>
      <c r="AN41" s="52">
        <v>0</v>
      </c>
      <c r="AO41" s="52">
        <v>4</v>
      </c>
      <c r="AP41" s="52">
        <v>3</v>
      </c>
      <c r="AQ41" s="52">
        <v>3</v>
      </c>
      <c r="AR41" s="52">
        <v>3</v>
      </c>
      <c r="AS41" s="52">
        <v>4</v>
      </c>
      <c r="AT41" s="52">
        <v>2</v>
      </c>
      <c r="AU41" s="52">
        <v>2</v>
      </c>
      <c r="AV41" s="52">
        <v>3</v>
      </c>
      <c r="AW41" s="52">
        <v>3</v>
      </c>
      <c r="AX41" s="52">
        <v>2</v>
      </c>
      <c r="AY41" s="52">
        <v>4</v>
      </c>
      <c r="AZ41" s="38">
        <f>SUM(AE41:AY41)/21</f>
        <v>2.2380952380952381</v>
      </c>
    </row>
    <row r="42" spans="1:71" x14ac:dyDescent="0.2">
      <c r="A42" s="17">
        <v>4</v>
      </c>
      <c r="B42" s="18" t="s">
        <v>83</v>
      </c>
      <c r="C42" s="19">
        <v>3</v>
      </c>
      <c r="D42" s="20">
        <v>39</v>
      </c>
      <c r="E42" s="21">
        <v>2300</v>
      </c>
      <c r="F42" s="22">
        <v>16</v>
      </c>
      <c r="G42" s="18" t="s">
        <v>114</v>
      </c>
      <c r="H42" s="19">
        <v>6</v>
      </c>
      <c r="I42" s="20">
        <v>45</v>
      </c>
      <c r="J42" s="21">
        <v>4840</v>
      </c>
      <c r="K42" s="22">
        <v>14</v>
      </c>
      <c r="L42" s="18" t="s">
        <v>108</v>
      </c>
      <c r="M42" s="19">
        <v>7</v>
      </c>
      <c r="N42" s="20">
        <v>44</v>
      </c>
      <c r="O42" s="21">
        <v>6120</v>
      </c>
      <c r="P42" s="22">
        <v>11</v>
      </c>
      <c r="Q42" s="18" t="s">
        <v>110</v>
      </c>
      <c r="R42" s="19">
        <v>5</v>
      </c>
      <c r="S42" s="20">
        <v>38</v>
      </c>
      <c r="T42" s="21">
        <v>3880</v>
      </c>
      <c r="U42" s="22">
        <v>20</v>
      </c>
      <c r="V42" s="18" t="s">
        <v>87</v>
      </c>
      <c r="W42" s="19">
        <v>9</v>
      </c>
      <c r="X42" s="20">
        <v>46</v>
      </c>
      <c r="Y42" s="21">
        <v>7760</v>
      </c>
      <c r="Z42" s="22">
        <v>11</v>
      </c>
      <c r="AA42" s="84"/>
      <c r="AC42" s="33"/>
      <c r="AD42" s="42"/>
      <c r="AE42" s="76" t="s">
        <v>164</v>
      </c>
      <c r="AF42" s="77"/>
      <c r="AG42" s="77"/>
      <c r="AH42" s="77"/>
      <c r="AI42" s="77"/>
      <c r="AJ42" s="77"/>
      <c r="AK42" s="77"/>
      <c r="AL42" s="77"/>
      <c r="AM42" s="77"/>
      <c r="AN42" s="77"/>
      <c r="AO42" s="77"/>
      <c r="AP42" s="77"/>
      <c r="AQ42" s="77"/>
      <c r="AR42" s="77"/>
      <c r="AS42" s="77"/>
      <c r="AT42" s="77"/>
      <c r="AU42" s="77"/>
      <c r="AV42" s="77"/>
      <c r="AW42" s="77"/>
      <c r="AX42" s="77"/>
      <c r="AY42" s="77"/>
      <c r="AZ42" s="78"/>
    </row>
    <row r="43" spans="1:71" x14ac:dyDescent="0.2">
      <c r="A43" s="11">
        <v>5</v>
      </c>
      <c r="B43" s="12" t="s">
        <v>34</v>
      </c>
      <c r="C43" s="13">
        <v>4</v>
      </c>
      <c r="D43" s="14">
        <v>36</v>
      </c>
      <c r="E43" s="15">
        <v>2920</v>
      </c>
      <c r="F43" s="16">
        <v>14</v>
      </c>
      <c r="G43" s="12" t="s">
        <v>32</v>
      </c>
      <c r="H43" s="13">
        <v>7</v>
      </c>
      <c r="I43" s="14">
        <v>43</v>
      </c>
      <c r="J43" s="15">
        <v>5640</v>
      </c>
      <c r="K43" s="16">
        <v>12</v>
      </c>
      <c r="L43" s="12" t="s">
        <v>63</v>
      </c>
      <c r="M43" s="13">
        <v>9</v>
      </c>
      <c r="N43" s="14">
        <v>46</v>
      </c>
      <c r="O43" s="15">
        <v>7460</v>
      </c>
      <c r="P43" s="16">
        <v>6</v>
      </c>
      <c r="Q43" s="12" t="s">
        <v>94</v>
      </c>
      <c r="R43" s="13">
        <v>16</v>
      </c>
      <c r="S43" s="14">
        <v>45</v>
      </c>
      <c r="T43" s="15">
        <v>13940</v>
      </c>
      <c r="U43" s="16">
        <v>4</v>
      </c>
      <c r="V43" s="12" t="s">
        <v>106</v>
      </c>
      <c r="W43" s="13">
        <v>10</v>
      </c>
      <c r="X43" s="14">
        <v>48</v>
      </c>
      <c r="Y43" s="15">
        <v>8660</v>
      </c>
      <c r="Z43" s="16">
        <v>8</v>
      </c>
      <c r="AA43" s="81">
        <f t="shared" ref="AA43" si="38">SUM(C43,H43,M43,R43,W43,C44,H44,M44,R44,W44)</f>
        <v>89</v>
      </c>
      <c r="AC43" s="33"/>
      <c r="AD43" s="42"/>
      <c r="AE43" s="76" t="s">
        <v>165</v>
      </c>
      <c r="AF43" s="77"/>
      <c r="AG43" s="77"/>
      <c r="AH43" s="77"/>
      <c r="AI43" s="77"/>
      <c r="AJ43" s="77"/>
      <c r="AK43" s="77"/>
      <c r="AL43" s="77"/>
      <c r="AM43" s="77"/>
      <c r="AN43" s="77"/>
      <c r="AO43" s="77"/>
      <c r="AP43" s="77"/>
      <c r="AQ43" s="77"/>
      <c r="AR43" s="77"/>
      <c r="AS43" s="77"/>
      <c r="AT43" s="77"/>
      <c r="AU43" s="77"/>
      <c r="AV43" s="77"/>
      <c r="AW43" s="77"/>
      <c r="AX43" s="77"/>
      <c r="AY43" s="77"/>
      <c r="AZ43" s="78"/>
    </row>
    <row r="44" spans="1:71" x14ac:dyDescent="0.2">
      <c r="A44" s="11">
        <v>6</v>
      </c>
      <c r="B44" s="12" t="s">
        <v>77</v>
      </c>
      <c r="C44" s="13">
        <v>3</v>
      </c>
      <c r="D44" s="14">
        <v>32</v>
      </c>
      <c r="E44" s="15">
        <v>2060</v>
      </c>
      <c r="F44" s="16">
        <v>17</v>
      </c>
      <c r="G44" s="12" t="s">
        <v>72</v>
      </c>
      <c r="H44" s="13">
        <v>6</v>
      </c>
      <c r="I44" s="14">
        <v>43</v>
      </c>
      <c r="J44" s="15">
        <v>5640</v>
      </c>
      <c r="K44" s="16">
        <v>12</v>
      </c>
      <c r="L44" s="12" t="s">
        <v>58</v>
      </c>
      <c r="M44" s="13">
        <v>6</v>
      </c>
      <c r="N44" s="14">
        <v>46</v>
      </c>
      <c r="O44" s="15">
        <v>4920</v>
      </c>
      <c r="P44" s="16">
        <v>13</v>
      </c>
      <c r="Q44" s="12" t="s">
        <v>95</v>
      </c>
      <c r="R44" s="13">
        <v>20</v>
      </c>
      <c r="S44" s="14">
        <v>42</v>
      </c>
      <c r="T44" s="15">
        <v>17140</v>
      </c>
      <c r="U44" s="16">
        <v>2</v>
      </c>
      <c r="V44" s="12" t="s">
        <v>53</v>
      </c>
      <c r="W44" s="13">
        <v>8</v>
      </c>
      <c r="X44" s="14">
        <v>44</v>
      </c>
      <c r="Y44" s="15">
        <v>6840</v>
      </c>
      <c r="Z44" s="16">
        <v>13</v>
      </c>
      <c r="AA44" s="82"/>
      <c r="AC44" s="60" t="s">
        <v>9</v>
      </c>
      <c r="AD44" s="43" t="s">
        <v>166</v>
      </c>
      <c r="AE44" s="43">
        <f>SUM(AE39)*2+(AE40)</f>
        <v>8</v>
      </c>
      <c r="AF44" s="43">
        <f t="shared" ref="AF44:AY44" si="39">SUM(AF39)*2+(AF40)</f>
        <v>8</v>
      </c>
      <c r="AG44" s="43">
        <f t="shared" si="39"/>
        <v>5</v>
      </c>
      <c r="AH44" s="43">
        <f t="shared" si="39"/>
        <v>4</v>
      </c>
      <c r="AI44" s="43">
        <f t="shared" si="39"/>
        <v>8</v>
      </c>
      <c r="AJ44" s="43">
        <f t="shared" si="39"/>
        <v>9</v>
      </c>
      <c r="AK44" s="43">
        <f t="shared" si="39"/>
        <v>3</v>
      </c>
      <c r="AL44" s="43">
        <f t="shared" si="39"/>
        <v>6</v>
      </c>
      <c r="AM44" s="43">
        <f t="shared" si="39"/>
        <v>8</v>
      </c>
      <c r="AN44" s="43">
        <f t="shared" si="39"/>
        <v>10</v>
      </c>
      <c r="AO44" s="43">
        <f t="shared" si="39"/>
        <v>2</v>
      </c>
      <c r="AP44" s="43">
        <f t="shared" si="39"/>
        <v>4</v>
      </c>
      <c r="AQ44" s="43">
        <f t="shared" si="39"/>
        <v>4</v>
      </c>
      <c r="AR44" s="43">
        <f t="shared" si="39"/>
        <v>3</v>
      </c>
      <c r="AS44" s="43">
        <f t="shared" si="39"/>
        <v>2</v>
      </c>
      <c r="AT44" s="43">
        <f t="shared" si="39"/>
        <v>5</v>
      </c>
      <c r="AU44" s="43">
        <f t="shared" si="39"/>
        <v>5</v>
      </c>
      <c r="AV44" s="43">
        <f t="shared" si="39"/>
        <v>4</v>
      </c>
      <c r="AW44" s="43">
        <f t="shared" si="39"/>
        <v>4</v>
      </c>
      <c r="AX44" s="43">
        <f t="shared" si="39"/>
        <v>6</v>
      </c>
      <c r="AY44" s="43">
        <f t="shared" si="39"/>
        <v>1</v>
      </c>
      <c r="AZ44" s="38">
        <f>SUM(AE44:AY44)/21</f>
        <v>5.1904761904761907</v>
      </c>
    </row>
    <row r="45" spans="1:71" x14ac:dyDescent="0.2">
      <c r="A45" s="17">
        <v>7</v>
      </c>
      <c r="B45" s="18" t="s">
        <v>90</v>
      </c>
      <c r="C45" s="19">
        <v>6</v>
      </c>
      <c r="D45" s="20">
        <v>47</v>
      </c>
      <c r="E45" s="21">
        <v>4960</v>
      </c>
      <c r="F45" s="22">
        <v>6</v>
      </c>
      <c r="G45" s="18" t="s">
        <v>80</v>
      </c>
      <c r="H45" s="19">
        <v>17</v>
      </c>
      <c r="I45" s="20">
        <v>46</v>
      </c>
      <c r="J45" s="21">
        <v>14060</v>
      </c>
      <c r="K45" s="22">
        <v>2</v>
      </c>
      <c r="L45" s="18" t="s">
        <v>44</v>
      </c>
      <c r="M45" s="19">
        <v>4</v>
      </c>
      <c r="N45" s="20">
        <v>41</v>
      </c>
      <c r="O45" s="21">
        <v>3280</v>
      </c>
      <c r="P45" s="22">
        <v>17</v>
      </c>
      <c r="Q45" s="18" t="s">
        <v>37</v>
      </c>
      <c r="R45" s="19">
        <v>12</v>
      </c>
      <c r="S45" s="20">
        <v>49</v>
      </c>
      <c r="T45" s="21">
        <v>10440</v>
      </c>
      <c r="U45" s="22">
        <v>7</v>
      </c>
      <c r="V45" s="18" t="s">
        <v>42</v>
      </c>
      <c r="W45" s="19">
        <v>6</v>
      </c>
      <c r="X45" s="20">
        <v>40</v>
      </c>
      <c r="Y45" s="21">
        <v>4840</v>
      </c>
      <c r="Z45" s="22">
        <v>19</v>
      </c>
      <c r="AA45" s="83">
        <f t="shared" ref="AA45" si="40">SUM(C45,H45,M45,R45,W45,C46,H46,M46,R46,W46)</f>
        <v>87</v>
      </c>
      <c r="AC45" s="33"/>
      <c r="AD45" s="33"/>
      <c r="AE45" s="44"/>
      <c r="AF45" s="44"/>
      <c r="AG45" s="44"/>
      <c r="AH45" s="44"/>
      <c r="AI45" s="44"/>
      <c r="AJ45" s="44"/>
      <c r="AK45" s="44"/>
      <c r="AL45" s="44"/>
      <c r="AM45" s="44"/>
      <c r="AN45" s="44"/>
      <c r="AO45" s="44"/>
      <c r="AP45" s="44"/>
      <c r="AQ45" s="44"/>
      <c r="AR45" s="44"/>
      <c r="AS45" s="44"/>
      <c r="AT45" s="44"/>
      <c r="AU45" s="44"/>
      <c r="AV45" s="44"/>
      <c r="AW45" s="44"/>
      <c r="AX45" s="44"/>
      <c r="AY45" s="44"/>
      <c r="AZ45" s="45"/>
    </row>
    <row r="46" spans="1:71" x14ac:dyDescent="0.2">
      <c r="A46" s="17">
        <v>8</v>
      </c>
      <c r="B46" s="18" t="s">
        <v>97</v>
      </c>
      <c r="C46" s="19">
        <v>5</v>
      </c>
      <c r="D46" s="20">
        <v>38</v>
      </c>
      <c r="E46" s="21">
        <v>3580</v>
      </c>
      <c r="F46" s="22">
        <v>12</v>
      </c>
      <c r="G46" s="18" t="s">
        <v>39</v>
      </c>
      <c r="H46" s="19">
        <v>14</v>
      </c>
      <c r="I46" s="20">
        <v>45</v>
      </c>
      <c r="J46" s="21">
        <v>11940</v>
      </c>
      <c r="K46" s="22">
        <v>3</v>
      </c>
      <c r="L46" s="18" t="s">
        <v>62</v>
      </c>
      <c r="M46" s="19">
        <v>5</v>
      </c>
      <c r="N46" s="20">
        <v>44</v>
      </c>
      <c r="O46" s="21">
        <v>4060</v>
      </c>
      <c r="P46" s="22">
        <v>16</v>
      </c>
      <c r="Q46" s="18" t="s">
        <v>49</v>
      </c>
      <c r="R46" s="19">
        <v>13</v>
      </c>
      <c r="S46" s="20">
        <v>51</v>
      </c>
      <c r="T46" s="21">
        <v>11720</v>
      </c>
      <c r="U46" s="22">
        <v>6</v>
      </c>
      <c r="V46" s="18" t="s">
        <v>61</v>
      </c>
      <c r="W46" s="19">
        <v>5</v>
      </c>
      <c r="X46" s="20">
        <v>45</v>
      </c>
      <c r="Y46" s="21">
        <v>4440</v>
      </c>
      <c r="Z46" s="22">
        <v>20</v>
      </c>
      <c r="AA46" s="84"/>
      <c r="AC46" s="33"/>
      <c r="AD46" s="33"/>
      <c r="AE46" s="73" t="s">
        <v>170</v>
      </c>
      <c r="AF46" s="74"/>
      <c r="AG46" s="74"/>
      <c r="AH46" s="74"/>
      <c r="AI46" s="74"/>
      <c r="AJ46" s="74"/>
      <c r="AK46" s="74"/>
      <c r="AL46" s="74"/>
      <c r="AM46" s="74"/>
      <c r="AN46" s="74"/>
      <c r="AO46" s="74"/>
      <c r="AP46" s="74"/>
      <c r="AQ46" s="74"/>
      <c r="AR46" s="74"/>
      <c r="AS46" s="74"/>
      <c r="AT46" s="74"/>
      <c r="AU46" s="74"/>
      <c r="AV46" s="74"/>
      <c r="AW46" s="74"/>
      <c r="AX46" s="74"/>
      <c r="AY46" s="74"/>
      <c r="AZ46" s="75"/>
    </row>
    <row r="47" spans="1:71" x14ac:dyDescent="0.2">
      <c r="A47" s="11">
        <v>9</v>
      </c>
      <c r="B47" s="12" t="s">
        <v>91</v>
      </c>
      <c r="C47" s="13">
        <v>3</v>
      </c>
      <c r="D47" s="14">
        <v>46</v>
      </c>
      <c r="E47" s="15">
        <v>2700</v>
      </c>
      <c r="F47" s="16">
        <v>15</v>
      </c>
      <c r="G47" s="12" t="s">
        <v>81</v>
      </c>
      <c r="H47" s="13">
        <v>10</v>
      </c>
      <c r="I47" s="14">
        <v>43</v>
      </c>
      <c r="J47" s="15">
        <v>8600</v>
      </c>
      <c r="K47" s="16">
        <v>6</v>
      </c>
      <c r="L47" s="12" t="s">
        <v>16</v>
      </c>
      <c r="M47" s="13">
        <v>27</v>
      </c>
      <c r="N47" s="14">
        <v>50</v>
      </c>
      <c r="O47" s="15">
        <v>23280</v>
      </c>
      <c r="P47" s="16">
        <v>2</v>
      </c>
      <c r="Q47" s="12" t="s">
        <v>26</v>
      </c>
      <c r="R47" s="13">
        <v>6</v>
      </c>
      <c r="S47" s="14">
        <v>50</v>
      </c>
      <c r="T47" s="15">
        <v>5620</v>
      </c>
      <c r="U47" s="16">
        <v>14</v>
      </c>
      <c r="V47" s="12" t="s">
        <v>109</v>
      </c>
      <c r="W47" s="13">
        <v>10</v>
      </c>
      <c r="X47" s="14">
        <v>41</v>
      </c>
      <c r="Y47" s="15">
        <v>8460</v>
      </c>
      <c r="Z47" s="16">
        <v>9</v>
      </c>
      <c r="AA47" s="81">
        <f t="shared" ref="AA47" si="41">SUM(C47,H47,M47,R47,W47,C48,H48,M48,R48,W48)</f>
        <v>136</v>
      </c>
      <c r="AC47" s="33"/>
      <c r="AD47" s="33"/>
      <c r="AE47" s="35" t="s">
        <v>140</v>
      </c>
      <c r="AF47" s="35" t="s">
        <v>141</v>
      </c>
      <c r="AG47" s="35" t="s">
        <v>168</v>
      </c>
      <c r="AH47" s="35" t="s">
        <v>142</v>
      </c>
      <c r="AI47" s="35" t="s">
        <v>143</v>
      </c>
      <c r="AJ47" s="35" t="s">
        <v>144</v>
      </c>
      <c r="AK47" s="35" t="s">
        <v>145</v>
      </c>
      <c r="AL47" s="35" t="s">
        <v>146</v>
      </c>
      <c r="AM47" s="35" t="s">
        <v>147</v>
      </c>
      <c r="AN47" s="35" t="s">
        <v>148</v>
      </c>
      <c r="AO47" s="35" t="s">
        <v>149</v>
      </c>
      <c r="AP47" s="35" t="s">
        <v>150</v>
      </c>
      <c r="AQ47" s="35" t="s">
        <v>151</v>
      </c>
      <c r="AR47" s="35" t="s">
        <v>152</v>
      </c>
      <c r="AS47" s="35" t="s">
        <v>153</v>
      </c>
      <c r="AT47" s="35" t="s">
        <v>154</v>
      </c>
      <c r="AU47" s="35" t="s">
        <v>155</v>
      </c>
      <c r="AV47" s="35" t="s">
        <v>156</v>
      </c>
      <c r="AW47" s="35" t="s">
        <v>157</v>
      </c>
      <c r="AX47" s="35" t="s">
        <v>158</v>
      </c>
      <c r="AY47" s="35" t="s">
        <v>169</v>
      </c>
      <c r="AZ47" s="36" t="s">
        <v>139</v>
      </c>
    </row>
    <row r="48" spans="1:71" x14ac:dyDescent="0.2">
      <c r="A48" s="11">
        <v>10</v>
      </c>
      <c r="B48" s="12" t="s">
        <v>25</v>
      </c>
      <c r="C48" s="13">
        <v>5</v>
      </c>
      <c r="D48" s="14">
        <v>41</v>
      </c>
      <c r="E48" s="15">
        <v>3880</v>
      </c>
      <c r="F48" s="16">
        <v>9</v>
      </c>
      <c r="G48" s="12" t="s">
        <v>82</v>
      </c>
      <c r="H48" s="13">
        <v>10</v>
      </c>
      <c r="I48" s="14">
        <v>44</v>
      </c>
      <c r="J48" s="15">
        <v>8840</v>
      </c>
      <c r="K48" s="16">
        <v>5</v>
      </c>
      <c r="L48" s="12" t="s">
        <v>28</v>
      </c>
      <c r="M48" s="13">
        <v>30</v>
      </c>
      <c r="N48" s="14">
        <v>50</v>
      </c>
      <c r="O48" s="15">
        <v>27140</v>
      </c>
      <c r="P48" s="16">
        <v>1</v>
      </c>
      <c r="Q48" s="12" t="s">
        <v>101</v>
      </c>
      <c r="R48" s="13">
        <v>18</v>
      </c>
      <c r="S48" s="14">
        <v>46</v>
      </c>
      <c r="T48" s="15">
        <v>15640</v>
      </c>
      <c r="U48" s="16">
        <v>3</v>
      </c>
      <c r="V48" s="12" t="s">
        <v>45</v>
      </c>
      <c r="W48" s="13">
        <v>17</v>
      </c>
      <c r="X48" s="14">
        <v>49</v>
      </c>
      <c r="Y48" s="15">
        <v>15180</v>
      </c>
      <c r="Z48" s="16">
        <v>2</v>
      </c>
      <c r="AA48" s="82"/>
      <c r="AC48" s="46" t="s">
        <v>176</v>
      </c>
      <c r="AD48" s="35" t="s">
        <v>159</v>
      </c>
      <c r="AE48" s="52">
        <v>7</v>
      </c>
      <c r="AF48" s="52">
        <v>3</v>
      </c>
      <c r="AG48" s="52">
        <v>5</v>
      </c>
      <c r="AH48" s="52">
        <v>13</v>
      </c>
      <c r="AI48" s="52">
        <v>7</v>
      </c>
      <c r="AJ48" s="52">
        <v>5</v>
      </c>
      <c r="AK48" s="52">
        <v>0</v>
      </c>
      <c r="AL48" s="52">
        <v>10</v>
      </c>
      <c r="AM48" s="52">
        <v>3</v>
      </c>
      <c r="AN48" s="52">
        <v>4</v>
      </c>
      <c r="AO48" s="52">
        <v>2</v>
      </c>
      <c r="AP48" s="52">
        <v>6</v>
      </c>
      <c r="AQ48" s="52">
        <v>1</v>
      </c>
      <c r="AR48" s="52">
        <v>3</v>
      </c>
      <c r="AS48" s="52">
        <v>9</v>
      </c>
      <c r="AT48" s="52">
        <v>4</v>
      </c>
      <c r="AU48" s="52">
        <v>6</v>
      </c>
      <c r="AV48" s="52">
        <v>5</v>
      </c>
      <c r="AW48" s="52">
        <v>6</v>
      </c>
      <c r="AX48" s="52">
        <v>5</v>
      </c>
      <c r="AY48" s="52">
        <v>0</v>
      </c>
      <c r="AZ48" s="38">
        <f>SUM(AE48:AY48)/21</f>
        <v>4.9523809523809526</v>
      </c>
    </row>
    <row r="49" spans="1:52" x14ac:dyDescent="0.2">
      <c r="A49" s="17">
        <v>11</v>
      </c>
      <c r="B49" s="18" t="s">
        <v>113</v>
      </c>
      <c r="C49" s="19">
        <v>2</v>
      </c>
      <c r="D49" s="20">
        <v>36</v>
      </c>
      <c r="E49" s="21">
        <v>1460</v>
      </c>
      <c r="F49" s="22">
        <v>18</v>
      </c>
      <c r="G49" s="18" t="s">
        <v>30</v>
      </c>
      <c r="H49" s="19">
        <v>4</v>
      </c>
      <c r="I49" s="20">
        <v>45</v>
      </c>
      <c r="J49" s="21">
        <v>3060</v>
      </c>
      <c r="K49" s="22">
        <v>19</v>
      </c>
      <c r="L49" s="18" t="s">
        <v>100</v>
      </c>
      <c r="M49" s="19">
        <v>10</v>
      </c>
      <c r="N49" s="20">
        <v>46</v>
      </c>
      <c r="O49" s="21">
        <v>8520</v>
      </c>
      <c r="P49" s="22">
        <v>5</v>
      </c>
      <c r="Q49" s="18" t="s">
        <v>36</v>
      </c>
      <c r="R49" s="19">
        <v>5</v>
      </c>
      <c r="S49" s="20">
        <v>43</v>
      </c>
      <c r="T49" s="21">
        <v>4600</v>
      </c>
      <c r="U49" s="22">
        <v>18</v>
      </c>
      <c r="V49" s="18" t="s">
        <v>47</v>
      </c>
      <c r="W49" s="19">
        <v>13</v>
      </c>
      <c r="X49" s="20">
        <v>52</v>
      </c>
      <c r="Y49" s="21">
        <v>10760</v>
      </c>
      <c r="Z49" s="22">
        <v>6</v>
      </c>
      <c r="AA49" s="83">
        <f t="shared" ref="AA49" si="42">SUM(C49,H49,M49,R49,W49,C50,H50,M50,R50,W50)</f>
        <v>73</v>
      </c>
      <c r="AC49" s="46">
        <v>1</v>
      </c>
      <c r="AD49" s="35" t="s">
        <v>161</v>
      </c>
      <c r="AE49" s="52">
        <v>9</v>
      </c>
      <c r="AF49" s="52">
        <v>4</v>
      </c>
      <c r="AG49" s="52">
        <v>13</v>
      </c>
      <c r="AH49" s="52">
        <v>5</v>
      </c>
      <c r="AI49" s="52">
        <v>6</v>
      </c>
      <c r="AJ49" s="52">
        <v>2</v>
      </c>
      <c r="AK49" s="52">
        <v>4</v>
      </c>
      <c r="AL49" s="52">
        <v>6</v>
      </c>
      <c r="AM49" s="52">
        <v>1</v>
      </c>
      <c r="AN49" s="52">
        <v>3</v>
      </c>
      <c r="AO49" s="52">
        <v>5</v>
      </c>
      <c r="AP49" s="52">
        <v>5</v>
      </c>
      <c r="AQ49" s="52">
        <v>3</v>
      </c>
      <c r="AR49" s="52">
        <v>5</v>
      </c>
      <c r="AS49" s="52">
        <v>7</v>
      </c>
      <c r="AT49" s="52">
        <v>0</v>
      </c>
      <c r="AU49" s="52">
        <v>7</v>
      </c>
      <c r="AV49" s="52">
        <v>6</v>
      </c>
      <c r="AW49" s="52">
        <v>10</v>
      </c>
      <c r="AX49" s="52">
        <v>3</v>
      </c>
      <c r="AY49" s="52">
        <v>0</v>
      </c>
      <c r="AZ49" s="38">
        <f t="shared" ref="AZ49:AZ58" si="43">SUM(AE49:AY49)/21</f>
        <v>4.9523809523809526</v>
      </c>
    </row>
    <row r="50" spans="1:52" x14ac:dyDescent="0.2">
      <c r="A50" s="17">
        <v>12</v>
      </c>
      <c r="B50" s="18" t="s">
        <v>57</v>
      </c>
      <c r="C50" s="19">
        <v>5</v>
      </c>
      <c r="D50" s="20">
        <v>39</v>
      </c>
      <c r="E50" s="21">
        <v>3880</v>
      </c>
      <c r="F50" s="22">
        <v>9</v>
      </c>
      <c r="G50" s="18" t="s">
        <v>50</v>
      </c>
      <c r="H50" s="19">
        <v>10</v>
      </c>
      <c r="I50" s="20">
        <v>37</v>
      </c>
      <c r="J50" s="21">
        <v>7400</v>
      </c>
      <c r="K50" s="22">
        <v>8</v>
      </c>
      <c r="L50" s="18" t="s">
        <v>105</v>
      </c>
      <c r="M50" s="19">
        <v>3</v>
      </c>
      <c r="N50" s="20">
        <v>44</v>
      </c>
      <c r="O50" s="21">
        <v>2660</v>
      </c>
      <c r="P50" s="22">
        <v>18</v>
      </c>
      <c r="Q50" s="18" t="s">
        <v>29</v>
      </c>
      <c r="R50" s="19">
        <v>7</v>
      </c>
      <c r="S50" s="20">
        <v>50</v>
      </c>
      <c r="T50" s="21">
        <v>5540</v>
      </c>
      <c r="U50" s="22">
        <v>15</v>
      </c>
      <c r="V50" s="18" t="s">
        <v>75</v>
      </c>
      <c r="W50" s="19">
        <v>14</v>
      </c>
      <c r="X50" s="20">
        <v>46</v>
      </c>
      <c r="Y50" s="21">
        <v>11240</v>
      </c>
      <c r="Z50" s="22">
        <v>4</v>
      </c>
      <c r="AA50" s="84"/>
      <c r="AC50" s="47" t="s">
        <v>176</v>
      </c>
      <c r="AD50" s="37" t="s">
        <v>159</v>
      </c>
      <c r="AE50" s="53">
        <v>22</v>
      </c>
      <c r="AF50" s="53">
        <v>10</v>
      </c>
      <c r="AG50" s="53">
        <v>10</v>
      </c>
      <c r="AH50" s="53">
        <v>6</v>
      </c>
      <c r="AI50" s="53">
        <v>14</v>
      </c>
      <c r="AJ50" s="53">
        <v>5</v>
      </c>
      <c r="AK50" s="53">
        <v>6</v>
      </c>
      <c r="AL50" s="53">
        <v>10</v>
      </c>
      <c r="AM50" s="53">
        <v>17</v>
      </c>
      <c r="AN50" s="53">
        <v>8</v>
      </c>
      <c r="AO50" s="53">
        <v>4</v>
      </c>
      <c r="AP50" s="53">
        <v>7</v>
      </c>
      <c r="AQ50" s="53">
        <v>7</v>
      </c>
      <c r="AR50" s="53">
        <v>6</v>
      </c>
      <c r="AS50" s="53">
        <v>3</v>
      </c>
      <c r="AT50" s="53">
        <v>5</v>
      </c>
      <c r="AU50" s="53">
        <v>10</v>
      </c>
      <c r="AV50" s="53">
        <v>12</v>
      </c>
      <c r="AW50" s="53">
        <v>4</v>
      </c>
      <c r="AX50" s="53">
        <v>8</v>
      </c>
      <c r="AY50" s="53">
        <v>4</v>
      </c>
      <c r="AZ50" s="38">
        <f t="shared" si="43"/>
        <v>8.4761904761904763</v>
      </c>
    </row>
    <row r="51" spans="1:52" x14ac:dyDescent="0.2">
      <c r="A51" s="11">
        <v>13</v>
      </c>
      <c r="B51" s="12" t="s">
        <v>131</v>
      </c>
      <c r="C51" s="13">
        <v>0</v>
      </c>
      <c r="D51" s="14"/>
      <c r="E51" s="15">
        <v>0</v>
      </c>
      <c r="F51" s="16">
        <v>21</v>
      </c>
      <c r="G51" s="12" t="s">
        <v>68</v>
      </c>
      <c r="H51" s="13">
        <v>4</v>
      </c>
      <c r="I51" s="14">
        <v>40</v>
      </c>
      <c r="J51" s="15">
        <v>3140</v>
      </c>
      <c r="K51" s="16">
        <v>18</v>
      </c>
      <c r="L51" s="12" t="s">
        <v>48</v>
      </c>
      <c r="M51" s="13">
        <v>8</v>
      </c>
      <c r="N51" s="14">
        <v>45</v>
      </c>
      <c r="O51" s="15">
        <v>6740</v>
      </c>
      <c r="P51" s="16">
        <v>9</v>
      </c>
      <c r="Q51" s="12" t="s">
        <v>103</v>
      </c>
      <c r="R51" s="13">
        <v>10</v>
      </c>
      <c r="S51" s="14">
        <v>51</v>
      </c>
      <c r="T51" s="15">
        <v>9520</v>
      </c>
      <c r="U51" s="16">
        <v>8</v>
      </c>
      <c r="V51" s="12" t="s">
        <v>102</v>
      </c>
      <c r="W51" s="13">
        <v>13</v>
      </c>
      <c r="X51" s="14">
        <v>47</v>
      </c>
      <c r="Y51" s="15">
        <v>11140</v>
      </c>
      <c r="Z51" s="16">
        <v>5</v>
      </c>
      <c r="AA51" s="81">
        <f t="shared" ref="AA51" si="44">SUM(C51,H51,M51,R51,W51,C52,H52,M52,R52,W52)</f>
        <v>71</v>
      </c>
      <c r="AC51" s="47">
        <v>2</v>
      </c>
      <c r="AD51" s="37" t="s">
        <v>161</v>
      </c>
      <c r="AE51" s="53">
        <v>0</v>
      </c>
      <c r="AF51" s="53">
        <v>4</v>
      </c>
      <c r="AG51" s="53">
        <v>10</v>
      </c>
      <c r="AH51" s="53">
        <v>7</v>
      </c>
      <c r="AI51" s="53">
        <v>17</v>
      </c>
      <c r="AJ51" s="53">
        <v>5</v>
      </c>
      <c r="AK51" s="53">
        <v>6</v>
      </c>
      <c r="AL51" s="53">
        <v>4</v>
      </c>
      <c r="AM51" s="53">
        <v>14</v>
      </c>
      <c r="AN51" s="53">
        <v>7</v>
      </c>
      <c r="AO51" s="53">
        <v>3</v>
      </c>
      <c r="AP51" s="53">
        <v>8</v>
      </c>
      <c r="AQ51" s="53">
        <v>6</v>
      </c>
      <c r="AR51" s="53">
        <v>6</v>
      </c>
      <c r="AS51" s="53">
        <v>4</v>
      </c>
      <c r="AT51" s="53">
        <v>5</v>
      </c>
      <c r="AU51" s="53">
        <v>10</v>
      </c>
      <c r="AV51" s="53">
        <v>8</v>
      </c>
      <c r="AW51" s="53">
        <v>10</v>
      </c>
      <c r="AX51" s="53">
        <v>12</v>
      </c>
      <c r="AY51" s="53">
        <v>10</v>
      </c>
      <c r="AZ51" s="38">
        <f t="shared" si="43"/>
        <v>7.4285714285714288</v>
      </c>
    </row>
    <row r="52" spans="1:52" x14ac:dyDescent="0.2">
      <c r="A52" s="11">
        <v>14</v>
      </c>
      <c r="B52" s="12" t="s">
        <v>54</v>
      </c>
      <c r="C52" s="13">
        <v>4</v>
      </c>
      <c r="D52" s="14">
        <v>39</v>
      </c>
      <c r="E52" s="15">
        <v>2940</v>
      </c>
      <c r="F52" s="16">
        <v>13</v>
      </c>
      <c r="G52" s="12" t="s">
        <v>122</v>
      </c>
      <c r="H52" s="13">
        <v>10</v>
      </c>
      <c r="I52" s="14">
        <v>46</v>
      </c>
      <c r="J52" s="15">
        <v>7740</v>
      </c>
      <c r="K52" s="16">
        <v>7</v>
      </c>
      <c r="L52" s="12" t="s">
        <v>115</v>
      </c>
      <c r="M52" s="13">
        <v>6</v>
      </c>
      <c r="N52" s="14">
        <v>38</v>
      </c>
      <c r="O52" s="15">
        <v>4740</v>
      </c>
      <c r="P52" s="16">
        <v>14</v>
      </c>
      <c r="Q52" s="12" t="s">
        <v>93</v>
      </c>
      <c r="R52" s="13">
        <v>5</v>
      </c>
      <c r="S52" s="14">
        <v>42</v>
      </c>
      <c r="T52" s="15">
        <v>4000</v>
      </c>
      <c r="U52" s="16">
        <v>19</v>
      </c>
      <c r="V52" s="12" t="s">
        <v>117</v>
      </c>
      <c r="W52" s="13">
        <v>11</v>
      </c>
      <c r="X52" s="14">
        <v>47</v>
      </c>
      <c r="Y52" s="15">
        <v>9240</v>
      </c>
      <c r="Z52" s="16">
        <v>7</v>
      </c>
      <c r="AA52" s="82"/>
      <c r="AC52" s="46" t="s">
        <v>176</v>
      </c>
      <c r="AD52" s="35" t="s">
        <v>159</v>
      </c>
      <c r="AE52" s="52">
        <v>9</v>
      </c>
      <c r="AF52" s="52">
        <v>9</v>
      </c>
      <c r="AG52" s="52">
        <v>8</v>
      </c>
      <c r="AH52" s="52">
        <v>7</v>
      </c>
      <c r="AI52" s="52">
        <v>11</v>
      </c>
      <c r="AJ52" s="52">
        <v>30</v>
      </c>
      <c r="AK52" s="52">
        <v>8</v>
      </c>
      <c r="AL52" s="52">
        <v>6</v>
      </c>
      <c r="AM52" s="52">
        <v>19</v>
      </c>
      <c r="AN52" s="52">
        <v>3</v>
      </c>
      <c r="AO52" s="52">
        <v>1</v>
      </c>
      <c r="AP52" s="52">
        <v>3</v>
      </c>
      <c r="AQ52" s="52">
        <v>5</v>
      </c>
      <c r="AR52" s="52">
        <v>2</v>
      </c>
      <c r="AS52" s="52">
        <v>27</v>
      </c>
      <c r="AT52" s="52">
        <v>9</v>
      </c>
      <c r="AU52" s="52">
        <v>10</v>
      </c>
      <c r="AV52" s="52">
        <v>6</v>
      </c>
      <c r="AW52" s="52">
        <v>5</v>
      </c>
      <c r="AX52" s="52">
        <v>6</v>
      </c>
      <c r="AY52" s="52">
        <v>4</v>
      </c>
      <c r="AZ52" s="38">
        <f t="shared" si="43"/>
        <v>8.9523809523809526</v>
      </c>
    </row>
    <row r="53" spans="1:52" x14ac:dyDescent="0.2">
      <c r="A53" s="17">
        <v>15</v>
      </c>
      <c r="B53" s="18" t="s">
        <v>78</v>
      </c>
      <c r="C53" s="19">
        <v>6</v>
      </c>
      <c r="D53" s="20">
        <v>38</v>
      </c>
      <c r="E53" s="21">
        <v>4480</v>
      </c>
      <c r="F53" s="22">
        <v>8</v>
      </c>
      <c r="G53" s="18" t="s">
        <v>92</v>
      </c>
      <c r="H53" s="19">
        <v>8</v>
      </c>
      <c r="I53" s="20">
        <v>44</v>
      </c>
      <c r="J53" s="21">
        <v>6880</v>
      </c>
      <c r="K53" s="22">
        <v>9</v>
      </c>
      <c r="L53" s="18" t="s">
        <v>51</v>
      </c>
      <c r="M53" s="19">
        <v>19</v>
      </c>
      <c r="N53" s="20">
        <v>41</v>
      </c>
      <c r="O53" s="21">
        <v>15500</v>
      </c>
      <c r="P53" s="22">
        <v>3</v>
      </c>
      <c r="Q53" s="18" t="s">
        <v>18</v>
      </c>
      <c r="R53" s="19">
        <v>6</v>
      </c>
      <c r="S53" s="20">
        <v>54</v>
      </c>
      <c r="T53" s="21">
        <v>5400</v>
      </c>
      <c r="U53" s="22">
        <v>16</v>
      </c>
      <c r="V53" s="18" t="s">
        <v>40</v>
      </c>
      <c r="W53" s="19">
        <v>8</v>
      </c>
      <c r="X53" s="20">
        <v>43</v>
      </c>
      <c r="Y53" s="21">
        <v>6800</v>
      </c>
      <c r="Z53" s="22">
        <v>14</v>
      </c>
      <c r="AA53" s="83">
        <f t="shared" ref="AA53" si="45">SUM(C53,H53,M53,R53,W53,C54,H54,M54,R54,W54)</f>
        <v>93</v>
      </c>
      <c r="AC53" s="46">
        <v>3</v>
      </c>
      <c r="AD53" s="35" t="s">
        <v>161</v>
      </c>
      <c r="AE53" s="52">
        <v>6</v>
      </c>
      <c r="AF53" s="52">
        <v>7</v>
      </c>
      <c r="AG53" s="52">
        <v>6</v>
      </c>
      <c r="AH53" s="52">
        <v>9</v>
      </c>
      <c r="AI53" s="52">
        <v>9</v>
      </c>
      <c r="AJ53" s="52">
        <v>27</v>
      </c>
      <c r="AK53" s="52">
        <v>19</v>
      </c>
      <c r="AL53" s="52">
        <v>9</v>
      </c>
      <c r="AM53" s="52">
        <v>8</v>
      </c>
      <c r="AN53" s="52">
        <v>1</v>
      </c>
      <c r="AO53" s="52">
        <v>3</v>
      </c>
      <c r="AP53" s="52">
        <v>10</v>
      </c>
      <c r="AQ53" s="52">
        <v>6</v>
      </c>
      <c r="AR53" s="52">
        <v>0</v>
      </c>
      <c r="AS53" s="52">
        <v>30</v>
      </c>
      <c r="AT53" s="52">
        <v>11</v>
      </c>
      <c r="AU53" s="52">
        <v>3</v>
      </c>
      <c r="AV53" s="52">
        <v>8</v>
      </c>
      <c r="AW53" s="52">
        <v>4</v>
      </c>
      <c r="AX53" s="52">
        <v>5</v>
      </c>
      <c r="AY53" s="52">
        <v>5</v>
      </c>
      <c r="AZ53" s="38">
        <f t="shared" si="43"/>
        <v>8.8571428571428577</v>
      </c>
    </row>
    <row r="54" spans="1:52" x14ac:dyDescent="0.2">
      <c r="A54" s="17">
        <v>16</v>
      </c>
      <c r="B54" s="18" t="s">
        <v>67</v>
      </c>
      <c r="C54" s="19">
        <v>10</v>
      </c>
      <c r="D54" s="20">
        <v>39</v>
      </c>
      <c r="E54" s="21">
        <v>7520</v>
      </c>
      <c r="F54" s="22">
        <v>3</v>
      </c>
      <c r="G54" s="18" t="s">
        <v>96</v>
      </c>
      <c r="H54" s="19">
        <v>12</v>
      </c>
      <c r="I54" s="20">
        <v>47</v>
      </c>
      <c r="J54" s="21">
        <v>9920</v>
      </c>
      <c r="K54" s="22">
        <v>4</v>
      </c>
      <c r="L54" s="18" t="s">
        <v>104</v>
      </c>
      <c r="M54" s="19">
        <v>8</v>
      </c>
      <c r="N54" s="20">
        <v>37</v>
      </c>
      <c r="O54" s="21">
        <v>6340</v>
      </c>
      <c r="P54" s="22">
        <v>10</v>
      </c>
      <c r="Q54" s="18" t="s">
        <v>33</v>
      </c>
      <c r="R54" s="19">
        <v>9</v>
      </c>
      <c r="S54" s="20">
        <v>43</v>
      </c>
      <c r="T54" s="21">
        <v>7600</v>
      </c>
      <c r="U54" s="22">
        <v>10</v>
      </c>
      <c r="V54" s="18" t="s">
        <v>64</v>
      </c>
      <c r="W54" s="19">
        <v>7</v>
      </c>
      <c r="X54" s="20">
        <v>47</v>
      </c>
      <c r="Y54" s="21">
        <v>6420</v>
      </c>
      <c r="Z54" s="22">
        <v>15</v>
      </c>
      <c r="AA54" s="84"/>
      <c r="AC54" s="47" t="s">
        <v>176</v>
      </c>
      <c r="AD54" s="37" t="s">
        <v>159</v>
      </c>
      <c r="AE54" s="53">
        <v>13</v>
      </c>
      <c r="AF54" s="53">
        <v>9</v>
      </c>
      <c r="AG54" s="53">
        <v>10</v>
      </c>
      <c r="AH54" s="53">
        <v>6</v>
      </c>
      <c r="AI54" s="53">
        <v>7</v>
      </c>
      <c r="AJ54" s="53">
        <v>20</v>
      </c>
      <c r="AK54" s="53">
        <v>8</v>
      </c>
      <c r="AL54" s="53">
        <v>7</v>
      </c>
      <c r="AM54" s="53">
        <v>15</v>
      </c>
      <c r="AN54" s="53">
        <v>24</v>
      </c>
      <c r="AO54" s="53">
        <v>6</v>
      </c>
      <c r="AP54" s="53">
        <v>6</v>
      </c>
      <c r="AQ54" s="53">
        <v>6</v>
      </c>
      <c r="AR54" s="53">
        <v>5</v>
      </c>
      <c r="AS54" s="53">
        <v>16</v>
      </c>
      <c r="AT54" s="53">
        <v>18</v>
      </c>
      <c r="AU54" s="53">
        <v>10</v>
      </c>
      <c r="AV54" s="53">
        <v>8</v>
      </c>
      <c r="AW54" s="53">
        <v>5</v>
      </c>
      <c r="AX54" s="53">
        <v>12</v>
      </c>
      <c r="AY54" s="53">
        <v>5</v>
      </c>
      <c r="AZ54" s="38">
        <f t="shared" si="43"/>
        <v>10.285714285714286</v>
      </c>
    </row>
    <row r="55" spans="1:52" x14ac:dyDescent="0.2">
      <c r="A55" s="11">
        <v>17</v>
      </c>
      <c r="B55" s="12" t="s">
        <v>55</v>
      </c>
      <c r="C55" s="13">
        <v>9</v>
      </c>
      <c r="D55" s="14">
        <v>44</v>
      </c>
      <c r="E55" s="15">
        <v>7700</v>
      </c>
      <c r="F55" s="16">
        <v>2</v>
      </c>
      <c r="G55" s="12" t="s">
        <v>35</v>
      </c>
      <c r="H55" s="13">
        <v>7</v>
      </c>
      <c r="I55" s="14">
        <v>45</v>
      </c>
      <c r="J55" s="15">
        <v>5980</v>
      </c>
      <c r="K55" s="16">
        <v>11</v>
      </c>
      <c r="L55" s="12" t="s">
        <v>129</v>
      </c>
      <c r="M55" s="13">
        <v>11</v>
      </c>
      <c r="N55" s="14">
        <v>44</v>
      </c>
      <c r="O55" s="15">
        <v>9560</v>
      </c>
      <c r="P55" s="16">
        <v>4</v>
      </c>
      <c r="Q55" s="12" t="s">
        <v>89</v>
      </c>
      <c r="R55" s="13">
        <v>10</v>
      </c>
      <c r="S55" s="14">
        <v>41</v>
      </c>
      <c r="T55" s="15">
        <v>8660</v>
      </c>
      <c r="U55" s="16">
        <v>9</v>
      </c>
      <c r="V55" s="12" t="s">
        <v>85</v>
      </c>
      <c r="W55" s="13">
        <v>4</v>
      </c>
      <c r="X55" s="14">
        <v>47</v>
      </c>
      <c r="Y55" s="15">
        <v>3480</v>
      </c>
      <c r="Z55" s="16">
        <v>21</v>
      </c>
      <c r="AA55" s="81">
        <f>SUM(C55,H55,M55,R55,W55,C56,H56,M56,R56,W56)</f>
        <v>80</v>
      </c>
      <c r="AC55" s="47">
        <v>4</v>
      </c>
      <c r="AD55" s="37" t="s">
        <v>161</v>
      </c>
      <c r="AE55" s="53">
        <v>12</v>
      </c>
      <c r="AF55" s="53">
        <v>6</v>
      </c>
      <c r="AG55" s="53">
        <v>8</v>
      </c>
      <c r="AH55" s="53">
        <v>9</v>
      </c>
      <c r="AI55" s="53">
        <v>5</v>
      </c>
      <c r="AJ55" s="53">
        <v>16</v>
      </c>
      <c r="AK55" s="53">
        <v>5</v>
      </c>
      <c r="AL55" s="53">
        <v>5</v>
      </c>
      <c r="AM55" s="53">
        <v>6</v>
      </c>
      <c r="AN55" s="53">
        <v>0</v>
      </c>
      <c r="AO55" s="53">
        <v>9</v>
      </c>
      <c r="AP55" s="53">
        <v>15</v>
      </c>
      <c r="AQ55" s="53">
        <v>18</v>
      </c>
      <c r="AR55" s="53">
        <v>7</v>
      </c>
      <c r="AS55" s="53">
        <v>20</v>
      </c>
      <c r="AT55" s="53">
        <v>6</v>
      </c>
      <c r="AU55" s="53">
        <v>5</v>
      </c>
      <c r="AV55" s="53">
        <v>10</v>
      </c>
      <c r="AW55" s="53">
        <v>7</v>
      </c>
      <c r="AX55" s="53">
        <v>13</v>
      </c>
      <c r="AY55" s="53">
        <v>8</v>
      </c>
      <c r="AZ55" s="38">
        <f t="shared" si="43"/>
        <v>9.0476190476190474</v>
      </c>
    </row>
    <row r="56" spans="1:52" x14ac:dyDescent="0.2">
      <c r="A56" s="23">
        <v>18</v>
      </c>
      <c r="B56" s="12" t="s">
        <v>52</v>
      </c>
      <c r="C56" s="13">
        <v>7</v>
      </c>
      <c r="D56" s="14">
        <v>40</v>
      </c>
      <c r="E56" s="15">
        <v>5270</v>
      </c>
      <c r="F56" s="16">
        <v>5</v>
      </c>
      <c r="G56" s="12" t="s">
        <v>46</v>
      </c>
      <c r="H56" s="13">
        <v>8</v>
      </c>
      <c r="I56" s="14">
        <v>44</v>
      </c>
      <c r="J56" s="15">
        <v>6780</v>
      </c>
      <c r="K56" s="16">
        <v>10</v>
      </c>
      <c r="L56" s="12" t="s">
        <v>112</v>
      </c>
      <c r="M56" s="13">
        <v>9</v>
      </c>
      <c r="N56" s="14">
        <v>40</v>
      </c>
      <c r="O56" s="15">
        <v>7420</v>
      </c>
      <c r="P56" s="16">
        <v>8</v>
      </c>
      <c r="Q56" s="12" t="s">
        <v>133</v>
      </c>
      <c r="R56" s="13">
        <v>8</v>
      </c>
      <c r="S56" s="14">
        <v>48</v>
      </c>
      <c r="T56" s="15">
        <v>7260</v>
      </c>
      <c r="U56" s="16">
        <v>11</v>
      </c>
      <c r="V56" s="12" t="s">
        <v>73</v>
      </c>
      <c r="W56" s="13">
        <v>7</v>
      </c>
      <c r="X56" s="14">
        <v>45</v>
      </c>
      <c r="Y56" s="15">
        <v>5380</v>
      </c>
      <c r="Z56" s="16">
        <v>18</v>
      </c>
      <c r="AA56" s="82"/>
      <c r="AC56" s="46" t="s">
        <v>176</v>
      </c>
      <c r="AD56" s="35" t="s">
        <v>159</v>
      </c>
      <c r="AE56" s="52">
        <v>13</v>
      </c>
      <c r="AF56" s="52">
        <v>21</v>
      </c>
      <c r="AG56" s="52">
        <v>6</v>
      </c>
      <c r="AH56" s="52">
        <v>14</v>
      </c>
      <c r="AI56" s="52">
        <v>17</v>
      </c>
      <c r="AJ56" s="52">
        <v>9</v>
      </c>
      <c r="AK56" s="52">
        <v>5</v>
      </c>
      <c r="AL56" s="52">
        <v>11</v>
      </c>
      <c r="AM56" s="52">
        <v>13</v>
      </c>
      <c r="AN56" s="52">
        <v>8</v>
      </c>
      <c r="AO56" s="52">
        <v>4</v>
      </c>
      <c r="AP56" s="52">
        <v>17</v>
      </c>
      <c r="AQ56" s="52">
        <v>6</v>
      </c>
      <c r="AR56" s="52">
        <v>8</v>
      </c>
      <c r="AS56" s="52">
        <v>8</v>
      </c>
      <c r="AT56" s="52">
        <v>7</v>
      </c>
      <c r="AU56" s="52">
        <v>12</v>
      </c>
      <c r="AV56" s="52">
        <v>10</v>
      </c>
      <c r="AW56" s="52">
        <v>7</v>
      </c>
      <c r="AX56" s="52">
        <v>9</v>
      </c>
      <c r="AY56" s="52">
        <v>10</v>
      </c>
      <c r="AZ56" s="38">
        <f t="shared" si="43"/>
        <v>10.238095238095237</v>
      </c>
    </row>
    <row r="57" spans="1:52" x14ac:dyDescent="0.2">
      <c r="A57" s="17">
        <v>19</v>
      </c>
      <c r="B57" s="18" t="s">
        <v>119</v>
      </c>
      <c r="C57" s="19">
        <v>5</v>
      </c>
      <c r="D57" s="20">
        <v>38</v>
      </c>
      <c r="E57" s="21">
        <v>3820</v>
      </c>
      <c r="F57" s="22">
        <v>11</v>
      </c>
      <c r="G57" s="18" t="s">
        <v>70</v>
      </c>
      <c r="H57" s="19">
        <v>3</v>
      </c>
      <c r="I57" s="20">
        <v>39</v>
      </c>
      <c r="J57" s="21">
        <v>2300</v>
      </c>
      <c r="K57" s="22">
        <v>21</v>
      </c>
      <c r="L57" s="18" t="s">
        <v>41</v>
      </c>
      <c r="M57" s="19">
        <v>6</v>
      </c>
      <c r="N57" s="20">
        <v>40</v>
      </c>
      <c r="O57" s="21">
        <v>5200</v>
      </c>
      <c r="P57" s="22">
        <v>12</v>
      </c>
      <c r="Q57" s="18" t="s">
        <v>60</v>
      </c>
      <c r="R57" s="19">
        <v>5</v>
      </c>
      <c r="S57" s="20">
        <v>40</v>
      </c>
      <c r="T57" s="21">
        <v>3800</v>
      </c>
      <c r="U57" s="22">
        <v>21</v>
      </c>
      <c r="V57" s="18" t="s">
        <v>38</v>
      </c>
      <c r="W57" s="19">
        <v>21</v>
      </c>
      <c r="X57" s="20">
        <v>48</v>
      </c>
      <c r="Y57" s="21">
        <v>18580</v>
      </c>
      <c r="Z57" s="22">
        <v>1</v>
      </c>
      <c r="AA57" s="83">
        <f t="shared" ref="AA57" si="46">SUM(C57,H57,M57,R57,W57,C58,H58,M58,R58,W58)</f>
        <v>82</v>
      </c>
      <c r="AC57" s="46">
        <v>5</v>
      </c>
      <c r="AD57" s="35" t="s">
        <v>161</v>
      </c>
      <c r="AE57" s="52">
        <v>11</v>
      </c>
      <c r="AF57" s="52">
        <v>12</v>
      </c>
      <c r="AG57" s="52">
        <v>9</v>
      </c>
      <c r="AH57" s="52">
        <v>13</v>
      </c>
      <c r="AI57" s="52">
        <v>10</v>
      </c>
      <c r="AJ57" s="52">
        <v>8</v>
      </c>
      <c r="AK57" s="52">
        <v>6</v>
      </c>
      <c r="AL57" s="52">
        <v>13</v>
      </c>
      <c r="AM57" s="52">
        <v>14</v>
      </c>
      <c r="AN57" s="52">
        <v>7</v>
      </c>
      <c r="AO57" s="52">
        <v>7</v>
      </c>
      <c r="AP57" s="52">
        <v>0</v>
      </c>
      <c r="AQ57" s="52">
        <v>5</v>
      </c>
      <c r="AR57" s="52">
        <v>10</v>
      </c>
      <c r="AS57" s="52">
        <v>9</v>
      </c>
      <c r="AT57" s="52">
        <v>8</v>
      </c>
      <c r="AU57" s="52">
        <v>21</v>
      </c>
      <c r="AV57" s="52">
        <v>8</v>
      </c>
      <c r="AW57" s="52">
        <v>4</v>
      </c>
      <c r="AX57" s="52">
        <v>6</v>
      </c>
      <c r="AY57" s="52">
        <v>17</v>
      </c>
      <c r="AZ57" s="38">
        <f t="shared" si="43"/>
        <v>9.4285714285714288</v>
      </c>
    </row>
    <row r="58" spans="1:52" x14ac:dyDescent="0.2">
      <c r="A58" s="24">
        <v>20</v>
      </c>
      <c r="B58" s="18" t="s">
        <v>17</v>
      </c>
      <c r="C58" s="19">
        <v>13</v>
      </c>
      <c r="D58" s="20">
        <v>42</v>
      </c>
      <c r="E58" s="21">
        <v>10780</v>
      </c>
      <c r="F58" s="22">
        <v>1</v>
      </c>
      <c r="G58" s="18" t="s">
        <v>120</v>
      </c>
      <c r="H58" s="19">
        <v>4</v>
      </c>
      <c r="I58" s="20">
        <v>34</v>
      </c>
      <c r="J58" s="21">
        <v>3020</v>
      </c>
      <c r="K58" s="22">
        <v>20</v>
      </c>
      <c r="L58" s="18" t="s">
        <v>31</v>
      </c>
      <c r="M58" s="19">
        <v>5</v>
      </c>
      <c r="N58" s="20">
        <v>45</v>
      </c>
      <c r="O58" s="21">
        <v>4060</v>
      </c>
      <c r="P58" s="22">
        <v>15</v>
      </c>
      <c r="Q58" s="18" t="s">
        <v>84</v>
      </c>
      <c r="R58" s="19">
        <v>8</v>
      </c>
      <c r="S58" s="20">
        <v>47</v>
      </c>
      <c r="T58" s="21">
        <v>6900</v>
      </c>
      <c r="U58" s="22">
        <v>12</v>
      </c>
      <c r="V58" s="18" t="s">
        <v>56</v>
      </c>
      <c r="W58" s="19">
        <v>12</v>
      </c>
      <c r="X58" s="20">
        <v>50</v>
      </c>
      <c r="Y58" s="21">
        <v>11340</v>
      </c>
      <c r="Z58" s="22">
        <v>3</v>
      </c>
      <c r="AA58" s="84"/>
      <c r="AC58" s="67" t="s">
        <v>9</v>
      </c>
      <c r="AD58" s="43" t="s">
        <v>159</v>
      </c>
      <c r="AE58" s="43">
        <f>SUM(AE48,AE50,AE52,AE54,AE56)</f>
        <v>64</v>
      </c>
      <c r="AF58" s="43">
        <f t="shared" ref="AF58:AR58" si="47">SUM(AF48,AF50,AF52,AF54,AF56)</f>
        <v>52</v>
      </c>
      <c r="AG58" s="43">
        <f t="shared" si="47"/>
        <v>39</v>
      </c>
      <c r="AH58" s="43">
        <f t="shared" si="47"/>
        <v>46</v>
      </c>
      <c r="AI58" s="43">
        <f t="shared" si="47"/>
        <v>56</v>
      </c>
      <c r="AJ58" s="43">
        <f t="shared" si="47"/>
        <v>69</v>
      </c>
      <c r="AK58" s="43">
        <f t="shared" si="47"/>
        <v>27</v>
      </c>
      <c r="AL58" s="43">
        <f t="shared" si="47"/>
        <v>44</v>
      </c>
      <c r="AM58" s="43">
        <f t="shared" si="47"/>
        <v>67</v>
      </c>
      <c r="AN58" s="43">
        <f t="shared" si="47"/>
        <v>47</v>
      </c>
      <c r="AO58" s="43">
        <f t="shared" si="47"/>
        <v>17</v>
      </c>
      <c r="AP58" s="43">
        <f t="shared" si="47"/>
        <v>39</v>
      </c>
      <c r="AQ58" s="43">
        <f t="shared" si="47"/>
        <v>25</v>
      </c>
      <c r="AR58" s="43">
        <f t="shared" si="47"/>
        <v>24</v>
      </c>
      <c r="AS58" s="43">
        <f>SUM(AS48,AS50,AS52,AS54,AS56)</f>
        <v>63</v>
      </c>
      <c r="AT58" s="43">
        <f t="shared" ref="AT58:AY58" si="48">SUM(AT48,AT50,AT52,AT54,AT56)</f>
        <v>43</v>
      </c>
      <c r="AU58" s="43">
        <f t="shared" si="48"/>
        <v>48</v>
      </c>
      <c r="AV58" s="43">
        <f t="shared" si="48"/>
        <v>41</v>
      </c>
      <c r="AW58" s="43">
        <f t="shared" si="48"/>
        <v>27</v>
      </c>
      <c r="AX58" s="43">
        <f t="shared" si="48"/>
        <v>40</v>
      </c>
      <c r="AY58" s="43">
        <f t="shared" si="48"/>
        <v>23</v>
      </c>
      <c r="AZ58" s="38">
        <f t="shared" si="43"/>
        <v>42.904761904761905</v>
      </c>
    </row>
    <row r="59" spans="1:52" x14ac:dyDescent="0.2">
      <c r="A59" s="11">
        <v>21</v>
      </c>
      <c r="B59" s="12" t="s">
        <v>118</v>
      </c>
      <c r="C59" s="13">
        <v>0</v>
      </c>
      <c r="D59" s="14"/>
      <c r="E59" s="15">
        <v>0</v>
      </c>
      <c r="F59" s="16">
        <v>21</v>
      </c>
      <c r="G59" s="12" t="s">
        <v>66</v>
      </c>
      <c r="H59" s="13">
        <v>22</v>
      </c>
      <c r="I59" s="14">
        <v>46</v>
      </c>
      <c r="J59" s="15">
        <v>18020</v>
      </c>
      <c r="K59" s="16">
        <v>1</v>
      </c>
      <c r="L59" s="12" t="s">
        <v>71</v>
      </c>
      <c r="M59" s="13">
        <v>2</v>
      </c>
      <c r="N59" s="14">
        <v>44</v>
      </c>
      <c r="O59" s="15">
        <v>1820</v>
      </c>
      <c r="P59" s="16">
        <v>20</v>
      </c>
      <c r="Q59" s="12" t="s">
        <v>98</v>
      </c>
      <c r="R59" s="13">
        <v>24</v>
      </c>
      <c r="S59" s="14">
        <v>47</v>
      </c>
      <c r="T59" s="15">
        <v>21120</v>
      </c>
      <c r="U59" s="16">
        <v>1</v>
      </c>
      <c r="V59" s="12" t="s">
        <v>123</v>
      </c>
      <c r="W59" s="13">
        <v>17</v>
      </c>
      <c r="X59" s="14">
        <v>45</v>
      </c>
      <c r="Y59" s="15">
        <v>5920</v>
      </c>
      <c r="Z59" s="16">
        <v>16</v>
      </c>
      <c r="AA59" s="81">
        <f>SUM(C59,H59,M59,R59,W59,C60,H60,M60,R60,W60)</f>
        <v>65</v>
      </c>
      <c r="AC59" s="68"/>
      <c r="AD59" s="48" t="s">
        <v>161</v>
      </c>
      <c r="AE59" s="48">
        <f>SUM(AE49,AE51,AE53,AE55,AE57)</f>
        <v>38</v>
      </c>
      <c r="AF59" s="48">
        <f t="shared" ref="AF59:AR59" si="49">SUM(AF49,AF51,AF53,AF55,AF57)</f>
        <v>33</v>
      </c>
      <c r="AG59" s="48">
        <f t="shared" si="49"/>
        <v>46</v>
      </c>
      <c r="AH59" s="48">
        <f t="shared" si="49"/>
        <v>43</v>
      </c>
      <c r="AI59" s="48">
        <f t="shared" si="49"/>
        <v>47</v>
      </c>
      <c r="AJ59" s="48">
        <f t="shared" si="49"/>
        <v>58</v>
      </c>
      <c r="AK59" s="48">
        <f t="shared" si="49"/>
        <v>40</v>
      </c>
      <c r="AL59" s="48">
        <f t="shared" si="49"/>
        <v>37</v>
      </c>
      <c r="AM59" s="48">
        <f t="shared" si="49"/>
        <v>43</v>
      </c>
      <c r="AN59" s="48">
        <f t="shared" si="49"/>
        <v>18</v>
      </c>
      <c r="AO59" s="48">
        <f t="shared" si="49"/>
        <v>27</v>
      </c>
      <c r="AP59" s="48">
        <f t="shared" si="49"/>
        <v>38</v>
      </c>
      <c r="AQ59" s="48">
        <f t="shared" si="49"/>
        <v>38</v>
      </c>
      <c r="AR59" s="48">
        <f t="shared" si="49"/>
        <v>28</v>
      </c>
      <c r="AS59" s="48">
        <f>SUM(AS49,AS51,AS53,AS55,AS57)</f>
        <v>70</v>
      </c>
      <c r="AT59" s="48">
        <f t="shared" ref="AT59:AY59" si="50">SUM(AT49,AT51,AT53,AT55,AT57)</f>
        <v>30</v>
      </c>
      <c r="AU59" s="48">
        <f t="shared" si="50"/>
        <v>46</v>
      </c>
      <c r="AV59" s="48">
        <f t="shared" si="50"/>
        <v>40</v>
      </c>
      <c r="AW59" s="48">
        <f t="shared" si="50"/>
        <v>35</v>
      </c>
      <c r="AX59" s="48">
        <f t="shared" si="50"/>
        <v>39</v>
      </c>
      <c r="AY59" s="48">
        <f t="shared" si="50"/>
        <v>40</v>
      </c>
      <c r="AZ59" s="61">
        <f>SUM(AE59:AY59)/21</f>
        <v>39.714285714285715</v>
      </c>
    </row>
    <row r="60" spans="1:52" x14ac:dyDescent="0.2">
      <c r="A60" s="23">
        <v>22</v>
      </c>
      <c r="B60" s="12" t="s">
        <v>130</v>
      </c>
      <c r="C60" s="13"/>
      <c r="D60" s="14"/>
      <c r="E60" s="15"/>
      <c r="F60" s="16"/>
      <c r="G60" s="12" t="s">
        <v>130</v>
      </c>
      <c r="H60" s="13"/>
      <c r="I60" s="14"/>
      <c r="J60" s="15"/>
      <c r="K60" s="16"/>
      <c r="L60" s="12" t="s">
        <v>130</v>
      </c>
      <c r="M60" s="13"/>
      <c r="N60" s="14"/>
      <c r="O60" s="15"/>
      <c r="P60" s="16"/>
      <c r="Q60" s="12" t="s">
        <v>130</v>
      </c>
      <c r="R60" s="13"/>
      <c r="S60" s="14"/>
      <c r="T60" s="15"/>
      <c r="U60" s="16"/>
      <c r="V60" s="12" t="s">
        <v>130</v>
      </c>
      <c r="W60" s="13"/>
      <c r="X60" s="14"/>
      <c r="Y60" s="15"/>
      <c r="Z60" s="16"/>
      <c r="AA60" s="82"/>
      <c r="AC60" s="60" t="s">
        <v>174</v>
      </c>
      <c r="AD60" s="60" t="s">
        <v>175</v>
      </c>
      <c r="AE60" s="38">
        <f>SUM(AE58)*100/(AE58+AE59)</f>
        <v>62.745098039215684</v>
      </c>
      <c r="AF60" s="38">
        <f t="shared" ref="AF60" si="51">SUM(AF58)*100/(AF58+AF59)</f>
        <v>61.176470588235297</v>
      </c>
      <c r="AG60" s="38">
        <f t="shared" ref="AG60" si="52">SUM(AG58)*100/(AG58+AG59)</f>
        <v>45.882352941176471</v>
      </c>
      <c r="AH60" s="38">
        <f t="shared" ref="AH60" si="53">SUM(AH58)*100/(AH58+AH59)</f>
        <v>51.685393258426963</v>
      </c>
      <c r="AI60" s="38">
        <f t="shared" ref="AI60" si="54">SUM(AI58)*100/(AI58+AI59)</f>
        <v>54.368932038834949</v>
      </c>
      <c r="AJ60" s="38">
        <f t="shared" ref="AJ60" si="55">SUM(AJ58)*100/(AJ58+AJ59)</f>
        <v>54.330708661417326</v>
      </c>
      <c r="AK60" s="38">
        <f t="shared" ref="AK60" si="56">SUM(AK58)*100/(AK58+AK59)</f>
        <v>40.298507462686565</v>
      </c>
      <c r="AL60" s="38">
        <f t="shared" ref="AL60" si="57">SUM(AL58)*100/(AL58+AL59)</f>
        <v>54.320987654320987</v>
      </c>
      <c r="AM60" s="38">
        <f t="shared" ref="AM60" si="58">SUM(AM58)*100/(AM58+AM59)</f>
        <v>60.909090909090907</v>
      </c>
      <c r="AN60" s="38">
        <f t="shared" ref="AN60" si="59">SUM(AN58)*100/(AN58+AN59)</f>
        <v>72.307692307692307</v>
      </c>
      <c r="AO60" s="38">
        <f t="shared" ref="AO60" si="60">SUM(AO58)*100/(AO58+AO59)</f>
        <v>38.636363636363633</v>
      </c>
      <c r="AP60" s="38">
        <f t="shared" ref="AP60" si="61">SUM(AP58)*100/(AP58+AP59)</f>
        <v>50.649350649350652</v>
      </c>
      <c r="AQ60" s="38">
        <f t="shared" ref="AQ60" si="62">SUM(AQ58)*100/(AQ58+AQ59)</f>
        <v>39.682539682539684</v>
      </c>
      <c r="AR60" s="38">
        <f t="shared" ref="AR60" si="63">SUM(AR58)*100/(AR58+AR59)</f>
        <v>46.153846153846153</v>
      </c>
      <c r="AS60" s="38">
        <f t="shared" ref="AS60" si="64">SUM(AS58)*100/(AS58+AS59)</f>
        <v>47.368421052631582</v>
      </c>
      <c r="AT60" s="38">
        <f t="shared" ref="AT60" si="65">SUM(AT58)*100/(AT58+AT59)</f>
        <v>58.904109589041099</v>
      </c>
      <c r="AU60" s="38">
        <f t="shared" ref="AU60" si="66">SUM(AU58)*100/(AU58+AU59)</f>
        <v>51.063829787234042</v>
      </c>
      <c r="AV60" s="38">
        <f t="shared" ref="AV60" si="67">SUM(AV58)*100/(AV58+AV59)</f>
        <v>50.617283950617285</v>
      </c>
      <c r="AW60" s="38">
        <f t="shared" ref="AW60" si="68">SUM(AW58)*100/(AW58+AW59)</f>
        <v>43.548387096774192</v>
      </c>
      <c r="AX60" s="38">
        <f t="shared" ref="AX60" si="69">SUM(AX58)*100/(AX58+AX59)</f>
        <v>50.632911392405063</v>
      </c>
      <c r="AY60" s="38">
        <f t="shared" ref="AY60" si="70">SUM(AY58)*100/(AY58+AY59)</f>
        <v>36.507936507936506</v>
      </c>
      <c r="AZ60" s="38">
        <f>SUM(AE60:AY60)/21</f>
        <v>51.037629207611296</v>
      </c>
    </row>
    <row r="61" spans="1:52" x14ac:dyDescent="0.2">
      <c r="A61" s="26" t="s">
        <v>21</v>
      </c>
      <c r="B61" s="79" t="s">
        <v>3</v>
      </c>
      <c r="C61" s="79"/>
      <c r="D61" s="79"/>
      <c r="E61" s="79"/>
      <c r="F61" s="79"/>
      <c r="G61" s="79" t="s">
        <v>6</v>
      </c>
      <c r="H61" s="79"/>
      <c r="I61" s="79"/>
      <c r="J61" s="79"/>
      <c r="K61" s="79"/>
      <c r="L61" s="79" t="s">
        <v>5</v>
      </c>
      <c r="M61" s="79"/>
      <c r="N61" s="79"/>
      <c r="O61" s="79"/>
      <c r="P61" s="79"/>
      <c r="Q61" s="79" t="s">
        <v>11</v>
      </c>
      <c r="R61" s="79"/>
      <c r="S61" s="79"/>
      <c r="T61" s="79"/>
      <c r="U61" s="79"/>
      <c r="V61" s="79" t="s">
        <v>10</v>
      </c>
      <c r="W61" s="79"/>
      <c r="X61" s="79"/>
      <c r="Y61" s="79"/>
      <c r="Z61" s="79"/>
      <c r="AA61" s="27" t="s">
        <v>15</v>
      </c>
      <c r="AC61" s="55"/>
      <c r="AD61" s="69"/>
      <c r="AE61" s="70"/>
      <c r="AF61" s="70"/>
      <c r="AG61" s="70"/>
      <c r="AH61" s="70"/>
      <c r="AI61" s="70"/>
      <c r="AJ61" s="70"/>
      <c r="AK61" s="70"/>
      <c r="AL61" s="70"/>
      <c r="AM61" s="70"/>
      <c r="AN61" s="70"/>
      <c r="AO61" s="70"/>
      <c r="AP61" s="70"/>
      <c r="AQ61" s="70"/>
      <c r="AR61" s="70"/>
      <c r="AS61" s="70"/>
      <c r="AT61" s="70"/>
      <c r="AU61" s="70"/>
      <c r="AV61" s="70"/>
      <c r="AW61" s="70"/>
      <c r="AX61" s="70"/>
      <c r="AY61" s="70"/>
      <c r="AZ61" s="71"/>
    </row>
    <row r="62" spans="1:52" x14ac:dyDescent="0.2">
      <c r="A62" s="28">
        <v>2026</v>
      </c>
      <c r="B62" s="79" t="s">
        <v>4</v>
      </c>
      <c r="C62" s="79"/>
      <c r="D62" s="79"/>
      <c r="E62" s="79"/>
      <c r="F62" s="79"/>
      <c r="G62" s="79" t="s">
        <v>4</v>
      </c>
      <c r="H62" s="79"/>
      <c r="I62" s="79"/>
      <c r="J62" s="79"/>
      <c r="K62" s="79"/>
      <c r="L62" s="79" t="s">
        <v>4</v>
      </c>
      <c r="M62" s="79"/>
      <c r="N62" s="79"/>
      <c r="O62" s="79"/>
      <c r="P62" s="79"/>
      <c r="Q62" s="79" t="s">
        <v>4</v>
      </c>
      <c r="R62" s="79"/>
      <c r="S62" s="79"/>
      <c r="T62" s="79"/>
      <c r="U62" s="79"/>
      <c r="V62" s="79" t="s">
        <v>4</v>
      </c>
      <c r="W62" s="79"/>
      <c r="X62" s="79"/>
      <c r="Y62" s="79"/>
      <c r="Z62" s="79"/>
      <c r="AA62" s="29" t="s">
        <v>14</v>
      </c>
      <c r="AC62" s="33"/>
      <c r="AD62" s="72" t="s">
        <v>173</v>
      </c>
      <c r="AE62" s="72"/>
      <c r="AF62" s="72"/>
      <c r="AG62" s="72"/>
      <c r="AH62" s="72"/>
      <c r="AI62" s="72"/>
      <c r="AJ62" s="72"/>
      <c r="AK62" s="72"/>
      <c r="AL62" s="72"/>
      <c r="AM62" s="72"/>
      <c r="AN62" s="72"/>
      <c r="AO62" s="72"/>
      <c r="AP62" s="72"/>
      <c r="AQ62" s="72"/>
      <c r="AR62" s="72"/>
      <c r="AS62" s="72"/>
      <c r="AT62" s="72"/>
      <c r="AU62" s="72"/>
      <c r="AV62" s="72"/>
      <c r="AW62" s="72"/>
      <c r="AX62" s="72"/>
      <c r="AY62" s="72"/>
      <c r="AZ62" s="72"/>
    </row>
    <row r="63" spans="1:52" x14ac:dyDescent="0.2">
      <c r="A63" s="30" t="s">
        <v>23</v>
      </c>
      <c r="B63" s="80">
        <f>SUM(C39:C60)</f>
        <v>104</v>
      </c>
      <c r="C63" s="80"/>
      <c r="D63" s="80"/>
      <c r="E63" s="80"/>
      <c r="F63" s="80"/>
      <c r="G63" s="80">
        <f>SUM(H39:H60)</f>
        <v>178</v>
      </c>
      <c r="H63" s="80"/>
      <c r="I63" s="80"/>
      <c r="J63" s="80"/>
      <c r="K63" s="80"/>
      <c r="L63" s="80">
        <f>SUM(M39:M60)</f>
        <v>188</v>
      </c>
      <c r="M63" s="80"/>
      <c r="N63" s="80"/>
      <c r="O63" s="80"/>
      <c r="P63" s="80"/>
      <c r="Q63" s="80">
        <f>SUM(R39:R60)</f>
        <v>215</v>
      </c>
      <c r="R63" s="80"/>
      <c r="S63" s="80"/>
      <c r="T63" s="80"/>
      <c r="U63" s="80"/>
      <c r="V63" s="80">
        <f>SUM(W39:W60)</f>
        <v>215</v>
      </c>
      <c r="W63" s="80"/>
      <c r="X63" s="80"/>
      <c r="Y63" s="80"/>
      <c r="Z63" s="80"/>
      <c r="AA63" s="31">
        <f>SUM(AA39:AA60)/84</f>
        <v>10.714285714285714</v>
      </c>
      <c r="AC63" s="33"/>
      <c r="AD63" s="46" t="s">
        <v>167</v>
      </c>
      <c r="AE63" s="35" t="s">
        <v>140</v>
      </c>
      <c r="AF63" s="35" t="s">
        <v>141</v>
      </c>
      <c r="AG63" s="35" t="s">
        <v>168</v>
      </c>
      <c r="AH63" s="35" t="s">
        <v>142</v>
      </c>
      <c r="AI63" s="35" t="s">
        <v>143</v>
      </c>
      <c r="AJ63" s="35" t="s">
        <v>144</v>
      </c>
      <c r="AK63" s="35" t="s">
        <v>145</v>
      </c>
      <c r="AL63" s="35" t="s">
        <v>146</v>
      </c>
      <c r="AM63" s="35" t="s">
        <v>147</v>
      </c>
      <c r="AN63" s="35" t="s">
        <v>148</v>
      </c>
      <c r="AO63" s="35" t="s">
        <v>149</v>
      </c>
      <c r="AP63" s="35" t="s">
        <v>150</v>
      </c>
      <c r="AQ63" s="35" t="s">
        <v>151</v>
      </c>
      <c r="AR63" s="35" t="s">
        <v>152</v>
      </c>
      <c r="AS63" s="35" t="s">
        <v>153</v>
      </c>
      <c r="AT63" s="35" t="s">
        <v>154</v>
      </c>
      <c r="AU63" s="35" t="s">
        <v>155</v>
      </c>
      <c r="AV63" s="35" t="s">
        <v>156</v>
      </c>
      <c r="AW63" s="35" t="s">
        <v>157</v>
      </c>
      <c r="AX63" s="35" t="s">
        <v>158</v>
      </c>
      <c r="AY63" s="35" t="s">
        <v>169</v>
      </c>
      <c r="AZ63" s="36" t="s">
        <v>139</v>
      </c>
    </row>
    <row r="64" spans="1:52" x14ac:dyDescent="0.2"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AC64" s="33"/>
      <c r="AD64" s="49">
        <v>1</v>
      </c>
      <c r="AE64" s="52">
        <v>5</v>
      </c>
      <c r="AF64" s="52">
        <v>17</v>
      </c>
      <c r="AG64" s="52">
        <v>11</v>
      </c>
      <c r="AH64" s="52">
        <v>1</v>
      </c>
      <c r="AI64" s="52">
        <v>4</v>
      </c>
      <c r="AJ64" s="52">
        <v>9</v>
      </c>
      <c r="AK64" s="52">
        <v>21</v>
      </c>
      <c r="AL64" s="52">
        <v>3</v>
      </c>
      <c r="AM64" s="52">
        <v>16</v>
      </c>
      <c r="AN64" s="52">
        <v>14</v>
      </c>
      <c r="AO64" s="52">
        <v>18</v>
      </c>
      <c r="AP64" s="52">
        <v>6</v>
      </c>
      <c r="AQ64" s="52">
        <v>19</v>
      </c>
      <c r="AR64" s="52">
        <v>15</v>
      </c>
      <c r="AS64" s="52">
        <v>2</v>
      </c>
      <c r="AT64" s="52">
        <v>13</v>
      </c>
      <c r="AU64" s="52">
        <v>6</v>
      </c>
      <c r="AV64" s="52">
        <v>12</v>
      </c>
      <c r="AW64" s="52">
        <v>8</v>
      </c>
      <c r="AX64" s="52">
        <v>9</v>
      </c>
      <c r="AY64" s="52">
        <v>21</v>
      </c>
      <c r="AZ64" s="38">
        <f>SUM(AE64:AY64)/21</f>
        <v>10.952380952380953</v>
      </c>
    </row>
    <row r="65" spans="2:52" x14ac:dyDescent="0.2"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AC65" s="33"/>
      <c r="AD65" s="49">
        <v>2</v>
      </c>
      <c r="AE65" s="52">
        <v>1</v>
      </c>
      <c r="AF65" s="52">
        <v>7</v>
      </c>
      <c r="AG65" s="52">
        <v>5</v>
      </c>
      <c r="AH65" s="52">
        <v>12</v>
      </c>
      <c r="AI65" s="52">
        <v>3</v>
      </c>
      <c r="AJ65" s="52">
        <v>16</v>
      </c>
      <c r="AK65" s="52">
        <v>14</v>
      </c>
      <c r="AL65" s="52">
        <v>8</v>
      </c>
      <c r="AM65" s="52">
        <v>2</v>
      </c>
      <c r="AN65" s="52">
        <v>10</v>
      </c>
      <c r="AO65" s="52">
        <v>20</v>
      </c>
      <c r="AP65" s="52">
        <v>11</v>
      </c>
      <c r="AQ65" s="52">
        <v>12</v>
      </c>
      <c r="AR65" s="52">
        <v>15</v>
      </c>
      <c r="AS65" s="52">
        <v>21</v>
      </c>
      <c r="AT65" s="52">
        <v>17</v>
      </c>
      <c r="AU65" s="52">
        <v>6</v>
      </c>
      <c r="AV65" s="52">
        <v>4</v>
      </c>
      <c r="AW65" s="52">
        <v>18</v>
      </c>
      <c r="AX65" s="52">
        <v>9</v>
      </c>
      <c r="AY65" s="52">
        <v>19</v>
      </c>
      <c r="AZ65" s="38">
        <f t="shared" ref="AZ65:AZ68" si="71">SUM(AE65:AY65)/21</f>
        <v>10.952380952380953</v>
      </c>
    </row>
    <row r="66" spans="2:52" x14ac:dyDescent="0.2"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AC66" s="33"/>
      <c r="AD66" s="49">
        <v>3</v>
      </c>
      <c r="AE66" s="52">
        <v>6</v>
      </c>
      <c r="AF66" s="52">
        <v>7</v>
      </c>
      <c r="AG66" s="52">
        <v>9</v>
      </c>
      <c r="AH66" s="52">
        <v>11</v>
      </c>
      <c r="AI66" s="52">
        <v>4</v>
      </c>
      <c r="AJ66" s="52">
        <v>1</v>
      </c>
      <c r="AK66" s="52">
        <v>10</v>
      </c>
      <c r="AL66" s="52">
        <v>13</v>
      </c>
      <c r="AM66" s="52">
        <v>3</v>
      </c>
      <c r="AN66" s="52">
        <v>19</v>
      </c>
      <c r="AO66" s="52">
        <v>21</v>
      </c>
      <c r="AP66" s="52">
        <v>18</v>
      </c>
      <c r="AQ66" s="52">
        <v>15</v>
      </c>
      <c r="AR66" s="52">
        <v>20</v>
      </c>
      <c r="AS66" s="52">
        <v>2</v>
      </c>
      <c r="AT66" s="52">
        <v>8</v>
      </c>
      <c r="AU66" s="52">
        <v>5</v>
      </c>
      <c r="AV66" s="52">
        <v>14</v>
      </c>
      <c r="AW66" s="52">
        <v>16</v>
      </c>
      <c r="AX66" s="52">
        <v>12</v>
      </c>
      <c r="AY66" s="52">
        <v>17</v>
      </c>
      <c r="AZ66" s="38">
        <f t="shared" si="71"/>
        <v>11</v>
      </c>
    </row>
    <row r="67" spans="2:52" x14ac:dyDescent="0.2"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AC67" s="56"/>
      <c r="AD67" s="49">
        <v>4</v>
      </c>
      <c r="AE67" s="52">
        <v>6</v>
      </c>
      <c r="AF67" s="52">
        <v>10</v>
      </c>
      <c r="AG67" s="52">
        <v>9</v>
      </c>
      <c r="AH67" s="52">
        <v>16</v>
      </c>
      <c r="AI67" s="52">
        <v>15</v>
      </c>
      <c r="AJ67" s="52">
        <v>2</v>
      </c>
      <c r="AK67" s="52">
        <v>12</v>
      </c>
      <c r="AL67" s="52">
        <v>13</v>
      </c>
      <c r="AM67" s="52">
        <v>5</v>
      </c>
      <c r="AN67" s="52">
        <v>1</v>
      </c>
      <c r="AO67" s="52">
        <v>16</v>
      </c>
      <c r="AP67" s="52">
        <v>17</v>
      </c>
      <c r="AQ67" s="52">
        <v>14</v>
      </c>
      <c r="AR67" s="52">
        <v>18</v>
      </c>
      <c r="AS67" s="52">
        <v>4</v>
      </c>
      <c r="AT67" s="52">
        <v>3</v>
      </c>
      <c r="AU67" s="52">
        <v>8</v>
      </c>
      <c r="AV67" s="52">
        <v>11</v>
      </c>
      <c r="AW67" s="52">
        <v>20</v>
      </c>
      <c r="AX67" s="52">
        <v>7</v>
      </c>
      <c r="AY67" s="52">
        <v>21</v>
      </c>
      <c r="AZ67" s="38">
        <f t="shared" si="71"/>
        <v>10.857142857142858</v>
      </c>
    </row>
    <row r="68" spans="2:52" x14ac:dyDescent="0.2"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AC68" s="57"/>
      <c r="AD68" s="49">
        <v>5</v>
      </c>
      <c r="AE68" s="52">
        <v>5</v>
      </c>
      <c r="AF68" s="52">
        <v>1</v>
      </c>
      <c r="AG68" s="52">
        <v>17</v>
      </c>
      <c r="AH68" s="52">
        <v>4</v>
      </c>
      <c r="AI68" s="52">
        <v>2</v>
      </c>
      <c r="AJ68" s="52">
        <v>11</v>
      </c>
      <c r="AK68" s="52">
        <v>20</v>
      </c>
      <c r="AL68" s="52">
        <v>7</v>
      </c>
      <c r="AM68" s="52">
        <v>6</v>
      </c>
      <c r="AN68" s="52">
        <v>14</v>
      </c>
      <c r="AO68" s="52">
        <v>21</v>
      </c>
      <c r="AP68" s="52">
        <v>16</v>
      </c>
      <c r="AQ68" s="52">
        <v>19</v>
      </c>
      <c r="AR68" s="52">
        <v>13</v>
      </c>
      <c r="AS68" s="52">
        <v>12</v>
      </c>
      <c r="AT68" s="52">
        <v>15</v>
      </c>
      <c r="AU68" s="52">
        <v>3</v>
      </c>
      <c r="AV68" s="52">
        <v>8</v>
      </c>
      <c r="AW68" s="52">
        <v>18</v>
      </c>
      <c r="AX68" s="52">
        <v>10</v>
      </c>
      <c r="AY68" s="52">
        <v>9</v>
      </c>
      <c r="AZ68" s="38">
        <f t="shared" si="71"/>
        <v>11</v>
      </c>
    </row>
    <row r="69" spans="2:52" x14ac:dyDescent="0.2"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  <c r="AD69" s="51" t="s">
        <v>9</v>
      </c>
      <c r="AE69" s="51">
        <f>SUM(AE64:AE68)</f>
        <v>23</v>
      </c>
      <c r="AF69" s="51">
        <f t="shared" ref="AF69:AR69" si="72">SUM(AF64:AF68)</f>
        <v>42</v>
      </c>
      <c r="AG69" s="51">
        <f t="shared" si="72"/>
        <v>51</v>
      </c>
      <c r="AH69" s="51">
        <f t="shared" si="72"/>
        <v>44</v>
      </c>
      <c r="AI69" s="51">
        <f t="shared" si="72"/>
        <v>28</v>
      </c>
      <c r="AJ69" s="51">
        <f t="shared" si="72"/>
        <v>39</v>
      </c>
      <c r="AK69" s="51">
        <f t="shared" si="72"/>
        <v>77</v>
      </c>
      <c r="AL69" s="51">
        <f t="shared" si="72"/>
        <v>44</v>
      </c>
      <c r="AM69" s="51">
        <f t="shared" si="72"/>
        <v>32</v>
      </c>
      <c r="AN69" s="51">
        <f t="shared" si="72"/>
        <v>58</v>
      </c>
      <c r="AO69" s="51">
        <f t="shared" si="72"/>
        <v>96</v>
      </c>
      <c r="AP69" s="51">
        <f t="shared" si="72"/>
        <v>68</v>
      </c>
      <c r="AQ69" s="51">
        <f t="shared" si="72"/>
        <v>79</v>
      </c>
      <c r="AR69" s="51">
        <f t="shared" si="72"/>
        <v>81</v>
      </c>
      <c r="AS69" s="51">
        <f>SUM(AS64:AS68)</f>
        <v>41</v>
      </c>
      <c r="AT69" s="51">
        <f t="shared" ref="AT69:AX69" si="73">SUM(AT64:AT68)</f>
        <v>56</v>
      </c>
      <c r="AU69" s="51">
        <f t="shared" si="73"/>
        <v>28</v>
      </c>
      <c r="AV69" s="51">
        <f t="shared" si="73"/>
        <v>49</v>
      </c>
      <c r="AW69" s="51">
        <f t="shared" si="73"/>
        <v>80</v>
      </c>
      <c r="AX69" s="51">
        <f t="shared" si="73"/>
        <v>47</v>
      </c>
      <c r="AY69" s="51">
        <f>SUM(AY64:AY68)</f>
        <v>87</v>
      </c>
      <c r="AZ69" s="38">
        <f>SUM(AE69:AY69)/21</f>
        <v>54.761904761904759</v>
      </c>
    </row>
    <row r="70" spans="2:52" x14ac:dyDescent="0.2"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</row>
    <row r="71" spans="2:52" x14ac:dyDescent="0.2"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  <c r="AC71" s="33"/>
      <c r="AD71" s="44"/>
      <c r="AE71" s="73" t="s">
        <v>177</v>
      </c>
      <c r="AF71" s="74"/>
      <c r="AG71" s="74"/>
      <c r="AH71" s="74"/>
      <c r="AI71" s="74"/>
      <c r="AJ71" s="74"/>
      <c r="AK71" s="74"/>
      <c r="AL71" s="74"/>
      <c r="AM71" s="74"/>
      <c r="AN71" s="74"/>
      <c r="AO71" s="74"/>
      <c r="AP71" s="74"/>
      <c r="AQ71" s="74"/>
      <c r="AR71" s="74"/>
      <c r="AS71" s="74"/>
      <c r="AT71" s="74"/>
      <c r="AU71" s="74"/>
      <c r="AV71" s="74"/>
      <c r="AW71" s="74"/>
      <c r="AX71" s="74"/>
      <c r="AY71" s="74"/>
      <c r="AZ71" s="75"/>
    </row>
    <row r="72" spans="2:52" x14ac:dyDescent="0.2"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  <c r="AC72" s="33"/>
      <c r="AD72" s="44"/>
      <c r="AE72" s="73" t="s">
        <v>136</v>
      </c>
      <c r="AF72" s="74"/>
      <c r="AG72" s="74"/>
      <c r="AH72" s="74"/>
      <c r="AI72" s="74"/>
      <c r="AJ72" s="74"/>
      <c r="AK72" s="74"/>
      <c r="AL72" s="74"/>
      <c r="AM72" s="74"/>
      <c r="AN72" s="74"/>
      <c r="AO72" s="74"/>
      <c r="AP72" s="74"/>
      <c r="AQ72" s="74"/>
      <c r="AR72" s="74"/>
      <c r="AS72" s="74"/>
      <c r="AT72" s="74"/>
      <c r="AU72" s="74"/>
      <c r="AV72" s="74"/>
      <c r="AW72" s="74"/>
      <c r="AX72" s="74"/>
      <c r="AY72" s="74"/>
      <c r="AZ72" s="75"/>
    </row>
    <row r="73" spans="2:52" x14ac:dyDescent="0.2">
      <c r="B73" s="25"/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  <c r="AC73" s="33"/>
      <c r="AD73" s="44"/>
      <c r="AE73" s="35" t="s">
        <v>140</v>
      </c>
      <c r="AF73" s="35" t="s">
        <v>141</v>
      </c>
      <c r="AG73" s="35" t="s">
        <v>168</v>
      </c>
      <c r="AH73" s="35" t="s">
        <v>142</v>
      </c>
      <c r="AI73" s="35" t="s">
        <v>143</v>
      </c>
      <c r="AJ73" s="35" t="s">
        <v>144</v>
      </c>
      <c r="AK73" s="35" t="s">
        <v>145</v>
      </c>
      <c r="AL73" s="35" t="s">
        <v>146</v>
      </c>
      <c r="AM73" s="35" t="s">
        <v>147</v>
      </c>
      <c r="AN73" s="35" t="s">
        <v>148</v>
      </c>
      <c r="AO73" s="35" t="s">
        <v>149</v>
      </c>
      <c r="AP73" s="35" t="s">
        <v>150</v>
      </c>
      <c r="AQ73" s="35" t="s">
        <v>151</v>
      </c>
      <c r="AR73" s="35" t="s">
        <v>152</v>
      </c>
      <c r="AS73" s="35" t="s">
        <v>153</v>
      </c>
      <c r="AT73" s="35" t="s">
        <v>154</v>
      </c>
      <c r="AU73" s="35" t="s">
        <v>155</v>
      </c>
      <c r="AV73" s="35" t="s">
        <v>156</v>
      </c>
      <c r="AW73" s="35" t="s">
        <v>157</v>
      </c>
      <c r="AX73" s="35" t="s">
        <v>158</v>
      </c>
      <c r="AY73" s="35" t="s">
        <v>169</v>
      </c>
      <c r="AZ73" s="36" t="s">
        <v>139</v>
      </c>
    </row>
    <row r="74" spans="2:52" x14ac:dyDescent="0.2">
      <c r="B74" s="25"/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  <c r="AC74" s="33"/>
      <c r="AD74" s="35" t="s">
        <v>160</v>
      </c>
      <c r="AE74" s="52">
        <f t="shared" ref="AE74:AY74" si="74">SUM(AE4,AE39)</f>
        <v>7</v>
      </c>
      <c r="AF74" s="52">
        <f t="shared" si="74"/>
        <v>6</v>
      </c>
      <c r="AG74" s="52">
        <f t="shared" si="74"/>
        <v>6</v>
      </c>
      <c r="AH74" s="52">
        <f t="shared" si="74"/>
        <v>5</v>
      </c>
      <c r="AI74" s="52">
        <f t="shared" si="74"/>
        <v>8</v>
      </c>
      <c r="AJ74" s="52">
        <f t="shared" si="74"/>
        <v>9</v>
      </c>
      <c r="AK74" s="52">
        <f t="shared" si="74"/>
        <v>5</v>
      </c>
      <c r="AL74" s="52">
        <f t="shared" si="74"/>
        <v>8</v>
      </c>
      <c r="AM74" s="52">
        <f t="shared" si="74"/>
        <v>6</v>
      </c>
      <c r="AN74" s="52">
        <f t="shared" si="74"/>
        <v>7</v>
      </c>
      <c r="AO74" s="52">
        <f t="shared" si="74"/>
        <v>1</v>
      </c>
      <c r="AP74" s="52">
        <f t="shared" si="74"/>
        <v>2</v>
      </c>
      <c r="AQ74" s="52">
        <f t="shared" si="74"/>
        <v>3</v>
      </c>
      <c r="AR74" s="52">
        <f t="shared" si="74"/>
        <v>3</v>
      </c>
      <c r="AS74" s="52">
        <f t="shared" si="74"/>
        <v>4</v>
      </c>
      <c r="AT74" s="52">
        <f t="shared" si="74"/>
        <v>4</v>
      </c>
      <c r="AU74" s="52">
        <f t="shared" si="74"/>
        <v>3</v>
      </c>
      <c r="AV74" s="52">
        <f t="shared" si="74"/>
        <v>5</v>
      </c>
      <c r="AW74" s="52">
        <f t="shared" si="74"/>
        <v>4</v>
      </c>
      <c r="AX74" s="52">
        <f t="shared" si="74"/>
        <v>6</v>
      </c>
      <c r="AY74" s="52">
        <f t="shared" si="74"/>
        <v>0</v>
      </c>
      <c r="AZ74" s="38">
        <f>SUM(AE74:AY74)/21</f>
        <v>4.8571428571428568</v>
      </c>
    </row>
    <row r="75" spans="2:52" x14ac:dyDescent="0.2">
      <c r="B75" s="25"/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  <c r="U75" s="25"/>
      <c r="V75" s="25"/>
      <c r="AC75" s="33"/>
      <c r="AD75" s="35" t="s">
        <v>162</v>
      </c>
      <c r="AE75" s="52">
        <f t="shared" ref="AE75:AY75" si="75">SUM(AE5,AE40)</f>
        <v>0</v>
      </c>
      <c r="AF75" s="52">
        <f t="shared" si="75"/>
        <v>1</v>
      </c>
      <c r="AG75" s="52">
        <f t="shared" si="75"/>
        <v>2</v>
      </c>
      <c r="AH75" s="52">
        <f t="shared" si="75"/>
        <v>0</v>
      </c>
      <c r="AI75" s="52">
        <f t="shared" si="75"/>
        <v>1</v>
      </c>
      <c r="AJ75" s="52">
        <f t="shared" si="75"/>
        <v>1</v>
      </c>
      <c r="AK75" s="52">
        <f t="shared" si="75"/>
        <v>1</v>
      </c>
      <c r="AL75" s="52">
        <f t="shared" si="75"/>
        <v>0</v>
      </c>
      <c r="AM75" s="52">
        <f t="shared" si="75"/>
        <v>0</v>
      </c>
      <c r="AN75" s="52">
        <f t="shared" si="75"/>
        <v>0</v>
      </c>
      <c r="AO75" s="52">
        <f t="shared" si="75"/>
        <v>0</v>
      </c>
      <c r="AP75" s="52">
        <f t="shared" si="75"/>
        <v>0</v>
      </c>
      <c r="AQ75" s="52">
        <f t="shared" si="75"/>
        <v>1</v>
      </c>
      <c r="AR75" s="52">
        <f t="shared" si="75"/>
        <v>1</v>
      </c>
      <c r="AS75" s="52">
        <f t="shared" si="75"/>
        <v>0</v>
      </c>
      <c r="AT75" s="52">
        <f t="shared" si="75"/>
        <v>2</v>
      </c>
      <c r="AU75" s="52">
        <f t="shared" si="75"/>
        <v>1</v>
      </c>
      <c r="AV75" s="52">
        <f t="shared" si="75"/>
        <v>0</v>
      </c>
      <c r="AW75" s="52">
        <f t="shared" si="75"/>
        <v>1</v>
      </c>
      <c r="AX75" s="52">
        <f t="shared" si="75"/>
        <v>1</v>
      </c>
      <c r="AY75" s="52">
        <f t="shared" si="75"/>
        <v>2</v>
      </c>
      <c r="AZ75" s="38">
        <f t="shared" ref="AZ75:AZ76" si="76">SUM(AE75:AY75)/21</f>
        <v>0.7142857142857143</v>
      </c>
    </row>
    <row r="76" spans="2:52" x14ac:dyDescent="0.2">
      <c r="B76" s="25"/>
      <c r="C76" s="25"/>
      <c r="D76" s="25"/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  <c r="U76" s="25"/>
      <c r="V76" s="25"/>
      <c r="AC76" s="33"/>
      <c r="AD76" s="35" t="s">
        <v>163</v>
      </c>
      <c r="AE76" s="52">
        <f t="shared" ref="AE76:AY76" si="77">SUM(AE6,AE41)</f>
        <v>3</v>
      </c>
      <c r="AF76" s="52">
        <f t="shared" si="77"/>
        <v>3</v>
      </c>
      <c r="AG76" s="52">
        <f t="shared" si="77"/>
        <v>2</v>
      </c>
      <c r="AH76" s="52">
        <f t="shared" si="77"/>
        <v>5</v>
      </c>
      <c r="AI76" s="52">
        <f t="shared" si="77"/>
        <v>1</v>
      </c>
      <c r="AJ76" s="52">
        <f t="shared" si="77"/>
        <v>0</v>
      </c>
      <c r="AK76" s="52">
        <f t="shared" si="77"/>
        <v>4</v>
      </c>
      <c r="AL76" s="52">
        <f t="shared" si="77"/>
        <v>2</v>
      </c>
      <c r="AM76" s="52">
        <f t="shared" si="77"/>
        <v>4</v>
      </c>
      <c r="AN76" s="52">
        <f t="shared" si="77"/>
        <v>3</v>
      </c>
      <c r="AO76" s="52">
        <f t="shared" si="77"/>
        <v>9</v>
      </c>
      <c r="AP76" s="52">
        <f t="shared" si="77"/>
        <v>8</v>
      </c>
      <c r="AQ76" s="52">
        <f t="shared" si="77"/>
        <v>6</v>
      </c>
      <c r="AR76" s="52">
        <f t="shared" si="77"/>
        <v>6</v>
      </c>
      <c r="AS76" s="52">
        <f t="shared" si="77"/>
        <v>6</v>
      </c>
      <c r="AT76" s="52">
        <f t="shared" si="77"/>
        <v>4</v>
      </c>
      <c r="AU76" s="52">
        <f t="shared" si="77"/>
        <v>6</v>
      </c>
      <c r="AV76" s="52">
        <f t="shared" si="77"/>
        <v>5</v>
      </c>
      <c r="AW76" s="52">
        <f t="shared" si="77"/>
        <v>5</v>
      </c>
      <c r="AX76" s="52">
        <f t="shared" si="77"/>
        <v>3</v>
      </c>
      <c r="AY76" s="52">
        <f t="shared" si="77"/>
        <v>8</v>
      </c>
      <c r="AZ76" s="38">
        <f t="shared" si="76"/>
        <v>4.4285714285714288</v>
      </c>
    </row>
    <row r="77" spans="2:52" x14ac:dyDescent="0.2">
      <c r="B77" s="25"/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25"/>
      <c r="AC77" s="33"/>
      <c r="AD77" s="42"/>
      <c r="AE77" s="76" t="s">
        <v>164</v>
      </c>
      <c r="AF77" s="77"/>
      <c r="AG77" s="77"/>
      <c r="AH77" s="77"/>
      <c r="AI77" s="77"/>
      <c r="AJ77" s="77"/>
      <c r="AK77" s="77"/>
      <c r="AL77" s="77"/>
      <c r="AM77" s="77"/>
      <c r="AN77" s="77"/>
      <c r="AO77" s="77"/>
      <c r="AP77" s="77"/>
      <c r="AQ77" s="77"/>
      <c r="AR77" s="77"/>
      <c r="AS77" s="77"/>
      <c r="AT77" s="77"/>
      <c r="AU77" s="77"/>
      <c r="AV77" s="77"/>
      <c r="AW77" s="77"/>
      <c r="AX77" s="77"/>
      <c r="AY77" s="77"/>
      <c r="AZ77" s="78"/>
    </row>
    <row r="78" spans="2:52" x14ac:dyDescent="0.2">
      <c r="B78" s="25"/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AC78" s="33"/>
      <c r="AD78" s="42"/>
      <c r="AE78" s="76" t="s">
        <v>165</v>
      </c>
      <c r="AF78" s="77"/>
      <c r="AG78" s="77"/>
      <c r="AH78" s="77"/>
      <c r="AI78" s="77"/>
      <c r="AJ78" s="77"/>
      <c r="AK78" s="77"/>
      <c r="AL78" s="77"/>
      <c r="AM78" s="77"/>
      <c r="AN78" s="77"/>
      <c r="AO78" s="77"/>
      <c r="AP78" s="77"/>
      <c r="AQ78" s="77"/>
      <c r="AR78" s="77"/>
      <c r="AS78" s="77"/>
      <c r="AT78" s="77"/>
      <c r="AU78" s="77"/>
      <c r="AV78" s="77"/>
      <c r="AW78" s="77"/>
      <c r="AX78" s="77"/>
      <c r="AY78" s="77"/>
      <c r="AZ78" s="78"/>
    </row>
    <row r="79" spans="2:52" x14ac:dyDescent="0.2">
      <c r="B79" s="25"/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25"/>
      <c r="AC79" s="60" t="s">
        <v>9</v>
      </c>
      <c r="AD79" s="43" t="s">
        <v>166</v>
      </c>
      <c r="AE79" s="43">
        <f>SUM(AE74)*2+(AE75)</f>
        <v>14</v>
      </c>
      <c r="AF79" s="43">
        <f t="shared" ref="AF79:AX79" si="78">SUM(AF74)*2+(AF75)</f>
        <v>13</v>
      </c>
      <c r="AG79" s="43">
        <f t="shared" si="78"/>
        <v>14</v>
      </c>
      <c r="AH79" s="43">
        <f t="shared" si="78"/>
        <v>10</v>
      </c>
      <c r="AI79" s="43">
        <f t="shared" si="78"/>
        <v>17</v>
      </c>
      <c r="AJ79" s="43">
        <f t="shared" si="78"/>
        <v>19</v>
      </c>
      <c r="AK79" s="43">
        <f t="shared" si="78"/>
        <v>11</v>
      </c>
      <c r="AL79" s="43">
        <f t="shared" si="78"/>
        <v>16</v>
      </c>
      <c r="AM79" s="43">
        <f t="shared" si="78"/>
        <v>12</v>
      </c>
      <c r="AN79" s="43">
        <f t="shared" si="78"/>
        <v>14</v>
      </c>
      <c r="AO79" s="43">
        <f t="shared" si="78"/>
        <v>2</v>
      </c>
      <c r="AP79" s="43">
        <f t="shared" si="78"/>
        <v>4</v>
      </c>
      <c r="AQ79" s="43">
        <f t="shared" si="78"/>
        <v>7</v>
      </c>
      <c r="AR79" s="43">
        <f t="shared" si="78"/>
        <v>7</v>
      </c>
      <c r="AS79" s="43">
        <f t="shared" si="78"/>
        <v>8</v>
      </c>
      <c r="AT79" s="43">
        <f t="shared" si="78"/>
        <v>10</v>
      </c>
      <c r="AU79" s="43">
        <f t="shared" si="78"/>
        <v>7</v>
      </c>
      <c r="AV79" s="43">
        <f t="shared" si="78"/>
        <v>10</v>
      </c>
      <c r="AW79" s="43">
        <f t="shared" si="78"/>
        <v>9</v>
      </c>
      <c r="AX79" s="43">
        <f t="shared" si="78"/>
        <v>13</v>
      </c>
      <c r="AY79" s="43">
        <f>SUM(AY74)*2+(AY75)</f>
        <v>2</v>
      </c>
      <c r="AZ79" s="38">
        <f>SUM(AE79:AY79)/21</f>
        <v>10.428571428571429</v>
      </c>
    </row>
    <row r="80" spans="2:52" x14ac:dyDescent="0.2">
      <c r="B80" s="25"/>
      <c r="C80" s="25"/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  <c r="U80" s="25"/>
      <c r="V80" s="25"/>
      <c r="AC80" s="33"/>
      <c r="AD80" s="33"/>
      <c r="AE80" s="44"/>
      <c r="AF80" s="44"/>
      <c r="AG80" s="44"/>
      <c r="AH80" s="44"/>
      <c r="AI80" s="44"/>
      <c r="AJ80" s="44"/>
      <c r="AK80" s="44"/>
      <c r="AL80" s="44"/>
      <c r="AM80" s="44"/>
      <c r="AN80" s="44"/>
      <c r="AO80" s="44"/>
      <c r="AP80" s="44"/>
      <c r="AQ80" s="44"/>
      <c r="AR80" s="44"/>
      <c r="AS80" s="44"/>
      <c r="AT80" s="44"/>
      <c r="AU80" s="44"/>
      <c r="AV80" s="44"/>
      <c r="AW80" s="44"/>
      <c r="AX80" s="44"/>
      <c r="AY80" s="44"/>
      <c r="AZ80" s="45"/>
    </row>
    <row r="81" spans="2:52" x14ac:dyDescent="0.2">
      <c r="B81" s="25"/>
      <c r="C81" s="25"/>
      <c r="D81" s="25"/>
      <c r="E81" s="25"/>
      <c r="F81" s="25"/>
      <c r="G81" s="25"/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  <c r="AC81" s="33"/>
      <c r="AD81" s="33"/>
      <c r="AE81" s="73" t="s">
        <v>170</v>
      </c>
      <c r="AF81" s="74"/>
      <c r="AG81" s="74"/>
      <c r="AH81" s="74"/>
      <c r="AI81" s="74"/>
      <c r="AJ81" s="74"/>
      <c r="AK81" s="74"/>
      <c r="AL81" s="74"/>
      <c r="AM81" s="74"/>
      <c r="AN81" s="74"/>
      <c r="AO81" s="74"/>
      <c r="AP81" s="74"/>
      <c r="AQ81" s="74"/>
      <c r="AR81" s="74"/>
      <c r="AS81" s="74"/>
      <c r="AT81" s="74"/>
      <c r="AU81" s="74"/>
      <c r="AV81" s="74"/>
      <c r="AW81" s="74"/>
      <c r="AX81" s="74"/>
      <c r="AY81" s="74"/>
      <c r="AZ81" s="75"/>
    </row>
    <row r="82" spans="2:52" x14ac:dyDescent="0.2">
      <c r="B82" s="25"/>
      <c r="C82" s="25"/>
      <c r="D82" s="25"/>
      <c r="E82" s="25"/>
      <c r="F82" s="25"/>
      <c r="G82" s="25"/>
      <c r="H82" s="25"/>
      <c r="I82" s="25"/>
      <c r="J82" s="25"/>
      <c r="K82" s="25"/>
      <c r="L82" s="25"/>
      <c r="M82" s="25"/>
      <c r="N82" s="25"/>
      <c r="O82" s="25"/>
      <c r="P82" s="25"/>
      <c r="Q82" s="25"/>
      <c r="R82" s="25"/>
      <c r="S82" s="25"/>
      <c r="T82" s="25"/>
      <c r="U82" s="25"/>
      <c r="V82" s="25"/>
      <c r="AC82" s="33"/>
      <c r="AD82" s="33"/>
      <c r="AE82" s="35" t="s">
        <v>140</v>
      </c>
      <c r="AF82" s="35" t="s">
        <v>141</v>
      </c>
      <c r="AG82" s="35" t="s">
        <v>168</v>
      </c>
      <c r="AH82" s="35" t="s">
        <v>142</v>
      </c>
      <c r="AI82" s="35" t="s">
        <v>143</v>
      </c>
      <c r="AJ82" s="35" t="s">
        <v>144</v>
      </c>
      <c r="AK82" s="35" t="s">
        <v>145</v>
      </c>
      <c r="AL82" s="35" t="s">
        <v>146</v>
      </c>
      <c r="AM82" s="35" t="s">
        <v>147</v>
      </c>
      <c r="AN82" s="35" t="s">
        <v>148</v>
      </c>
      <c r="AO82" s="35" t="s">
        <v>149</v>
      </c>
      <c r="AP82" s="35" t="s">
        <v>150</v>
      </c>
      <c r="AQ82" s="35" t="s">
        <v>151</v>
      </c>
      <c r="AR82" s="35" t="s">
        <v>152</v>
      </c>
      <c r="AS82" s="35" t="s">
        <v>153</v>
      </c>
      <c r="AT82" s="35" t="s">
        <v>154</v>
      </c>
      <c r="AU82" s="35" t="s">
        <v>155</v>
      </c>
      <c r="AV82" s="35" t="s">
        <v>156</v>
      </c>
      <c r="AW82" s="35" t="s">
        <v>157</v>
      </c>
      <c r="AX82" s="35" t="s">
        <v>158</v>
      </c>
      <c r="AY82" s="35" t="s">
        <v>169</v>
      </c>
      <c r="AZ82" s="36" t="s">
        <v>139</v>
      </c>
    </row>
    <row r="83" spans="2:52" x14ac:dyDescent="0.2">
      <c r="B83" s="25"/>
      <c r="C83" s="25"/>
      <c r="D83" s="25"/>
      <c r="E83" s="25"/>
      <c r="F83" s="25"/>
      <c r="G83" s="25"/>
      <c r="H83" s="25"/>
      <c r="I83" s="25"/>
      <c r="J83" s="25"/>
      <c r="K83" s="25"/>
      <c r="L83" s="25"/>
      <c r="M83" s="25"/>
      <c r="N83" s="25"/>
      <c r="O83" s="25"/>
      <c r="P83" s="25"/>
      <c r="Q83" s="25"/>
      <c r="R83" s="25"/>
      <c r="S83" s="25"/>
      <c r="T83" s="25"/>
      <c r="U83" s="25"/>
      <c r="V83" s="25"/>
      <c r="AC83" s="46" t="s">
        <v>176</v>
      </c>
      <c r="AD83" s="35" t="s">
        <v>159</v>
      </c>
      <c r="AE83" s="52">
        <f t="shared" ref="AE83:AY83" si="79">SUM(AE13,AE48)</f>
        <v>10</v>
      </c>
      <c r="AF83" s="52">
        <f t="shared" si="79"/>
        <v>10</v>
      </c>
      <c r="AG83" s="52">
        <f t="shared" si="79"/>
        <v>9</v>
      </c>
      <c r="AH83" s="52">
        <f t="shared" si="79"/>
        <v>20</v>
      </c>
      <c r="AI83" s="52">
        <f t="shared" si="79"/>
        <v>24</v>
      </c>
      <c r="AJ83" s="52">
        <f t="shared" si="79"/>
        <v>13</v>
      </c>
      <c r="AK83" s="52">
        <f t="shared" si="79"/>
        <v>11</v>
      </c>
      <c r="AL83" s="52">
        <f t="shared" si="79"/>
        <v>30</v>
      </c>
      <c r="AM83" s="52">
        <f t="shared" si="79"/>
        <v>15</v>
      </c>
      <c r="AN83" s="52">
        <f t="shared" si="79"/>
        <v>8</v>
      </c>
      <c r="AO83" s="52">
        <f t="shared" si="79"/>
        <v>3</v>
      </c>
      <c r="AP83" s="52">
        <f t="shared" si="79"/>
        <v>7</v>
      </c>
      <c r="AQ83" s="52">
        <f t="shared" si="79"/>
        <v>5</v>
      </c>
      <c r="AR83" s="52">
        <f t="shared" si="79"/>
        <v>9</v>
      </c>
      <c r="AS83" s="52">
        <f t="shared" si="79"/>
        <v>27</v>
      </c>
      <c r="AT83" s="52">
        <f t="shared" si="79"/>
        <v>7</v>
      </c>
      <c r="AU83" s="52">
        <f t="shared" si="79"/>
        <v>19</v>
      </c>
      <c r="AV83" s="52">
        <f t="shared" si="79"/>
        <v>12</v>
      </c>
      <c r="AW83" s="52">
        <f t="shared" si="79"/>
        <v>9</v>
      </c>
      <c r="AX83" s="52">
        <f t="shared" si="79"/>
        <v>16</v>
      </c>
      <c r="AY83" s="52">
        <f t="shared" si="79"/>
        <v>7</v>
      </c>
      <c r="AZ83" s="38">
        <f>SUM(AE83:AY83)/21</f>
        <v>12.904761904761905</v>
      </c>
    </row>
    <row r="84" spans="2:52" x14ac:dyDescent="0.2">
      <c r="B84" s="25"/>
      <c r="C84" s="25"/>
      <c r="D84" s="25"/>
      <c r="E84" s="25"/>
      <c r="F84" s="25"/>
      <c r="G84" s="25"/>
      <c r="H84" s="25"/>
      <c r="I84" s="25"/>
      <c r="J84" s="25"/>
      <c r="K84" s="25"/>
      <c r="L84" s="25"/>
      <c r="M84" s="25"/>
      <c r="N84" s="25"/>
      <c r="O84" s="25"/>
      <c r="P84" s="25"/>
      <c r="Q84" s="25"/>
      <c r="R84" s="25"/>
      <c r="S84" s="25"/>
      <c r="T84" s="25"/>
      <c r="U84" s="25"/>
      <c r="V84" s="25"/>
      <c r="AC84" s="46">
        <v>1</v>
      </c>
      <c r="AD84" s="35" t="s">
        <v>161</v>
      </c>
      <c r="AE84" s="52">
        <f t="shared" ref="AE84:AY84" si="80">SUM(AE14,AE49)</f>
        <v>20</v>
      </c>
      <c r="AF84" s="52">
        <f t="shared" si="80"/>
        <v>21</v>
      </c>
      <c r="AG84" s="52">
        <f t="shared" si="80"/>
        <v>14</v>
      </c>
      <c r="AH84" s="52">
        <f t="shared" si="80"/>
        <v>6</v>
      </c>
      <c r="AI84" s="52">
        <f t="shared" si="80"/>
        <v>13</v>
      </c>
      <c r="AJ84" s="52">
        <f t="shared" si="80"/>
        <v>9</v>
      </c>
      <c r="AK84" s="52">
        <f t="shared" si="80"/>
        <v>24</v>
      </c>
      <c r="AL84" s="52">
        <f t="shared" si="80"/>
        <v>17</v>
      </c>
      <c r="AM84" s="52">
        <f t="shared" si="80"/>
        <v>8</v>
      </c>
      <c r="AN84" s="52">
        <f t="shared" si="80"/>
        <v>6</v>
      </c>
      <c r="AO84" s="52">
        <f t="shared" si="80"/>
        <v>12</v>
      </c>
      <c r="AP84" s="52">
        <f t="shared" si="80"/>
        <v>9</v>
      </c>
      <c r="AQ84" s="52">
        <f t="shared" si="80"/>
        <v>6</v>
      </c>
      <c r="AR84" s="52">
        <f t="shared" si="80"/>
        <v>5</v>
      </c>
      <c r="AS84" s="52">
        <f t="shared" si="80"/>
        <v>20</v>
      </c>
      <c r="AT84" s="52">
        <f t="shared" si="80"/>
        <v>4</v>
      </c>
      <c r="AU84" s="52">
        <f t="shared" si="80"/>
        <v>25</v>
      </c>
      <c r="AV84" s="52">
        <f t="shared" si="80"/>
        <v>18</v>
      </c>
      <c r="AW84" s="52">
        <f t="shared" si="80"/>
        <v>14</v>
      </c>
      <c r="AX84" s="52">
        <f t="shared" si="80"/>
        <v>6</v>
      </c>
      <c r="AY84" s="52">
        <f t="shared" si="80"/>
        <v>8</v>
      </c>
      <c r="AZ84" s="38">
        <f t="shared" ref="AZ84:AZ93" si="81">SUM(AE84:AY84)/21</f>
        <v>12.619047619047619</v>
      </c>
    </row>
    <row r="85" spans="2:52" x14ac:dyDescent="0.2">
      <c r="B85" s="25"/>
      <c r="C85" s="25"/>
      <c r="D85" s="25"/>
      <c r="E85" s="25"/>
      <c r="F85" s="25"/>
      <c r="G85" s="25"/>
      <c r="H85" s="25"/>
      <c r="I85" s="25"/>
      <c r="J85" s="25"/>
      <c r="K85" s="25"/>
      <c r="L85" s="25"/>
      <c r="M85" s="25"/>
      <c r="N85" s="25"/>
      <c r="O85" s="25"/>
      <c r="P85" s="25"/>
      <c r="Q85" s="25"/>
      <c r="R85" s="25"/>
      <c r="S85" s="25"/>
      <c r="T85" s="25"/>
      <c r="U85" s="25"/>
      <c r="V85" s="25"/>
      <c r="AC85" s="47" t="s">
        <v>176</v>
      </c>
      <c r="AD85" s="37" t="s">
        <v>159</v>
      </c>
      <c r="AE85" s="53">
        <f t="shared" ref="AE85:AY85" si="82">SUM(AE15,AE50)</f>
        <v>27</v>
      </c>
      <c r="AF85" s="53">
        <f t="shared" si="82"/>
        <v>13</v>
      </c>
      <c r="AG85" s="53">
        <f t="shared" si="82"/>
        <v>12</v>
      </c>
      <c r="AH85" s="53">
        <f t="shared" si="82"/>
        <v>12</v>
      </c>
      <c r="AI85" s="53">
        <f t="shared" si="82"/>
        <v>18</v>
      </c>
      <c r="AJ85" s="53">
        <f t="shared" si="82"/>
        <v>9</v>
      </c>
      <c r="AK85" s="53">
        <f t="shared" si="82"/>
        <v>12</v>
      </c>
      <c r="AL85" s="53">
        <f t="shared" si="82"/>
        <v>18</v>
      </c>
      <c r="AM85" s="53">
        <f t="shared" si="82"/>
        <v>19</v>
      </c>
      <c r="AN85" s="53">
        <f t="shared" si="82"/>
        <v>15</v>
      </c>
      <c r="AO85" s="53">
        <f t="shared" si="82"/>
        <v>4</v>
      </c>
      <c r="AP85" s="53">
        <f t="shared" si="82"/>
        <v>7</v>
      </c>
      <c r="AQ85" s="53">
        <f t="shared" si="82"/>
        <v>7</v>
      </c>
      <c r="AR85" s="53">
        <f t="shared" si="82"/>
        <v>6</v>
      </c>
      <c r="AS85" s="53">
        <f t="shared" si="82"/>
        <v>5</v>
      </c>
      <c r="AT85" s="53">
        <f t="shared" si="82"/>
        <v>8</v>
      </c>
      <c r="AU85" s="53">
        <f t="shared" si="82"/>
        <v>12</v>
      </c>
      <c r="AV85" s="53">
        <f t="shared" si="82"/>
        <v>14</v>
      </c>
      <c r="AW85" s="53">
        <f t="shared" si="82"/>
        <v>5</v>
      </c>
      <c r="AX85" s="53">
        <f t="shared" si="82"/>
        <v>13</v>
      </c>
      <c r="AY85" s="53">
        <f t="shared" si="82"/>
        <v>5</v>
      </c>
      <c r="AZ85" s="38">
        <f t="shared" si="81"/>
        <v>11.476190476190476</v>
      </c>
    </row>
    <row r="86" spans="2:52" x14ac:dyDescent="0.2">
      <c r="B86" s="25"/>
      <c r="C86" s="25"/>
      <c r="D86" s="25"/>
      <c r="E86" s="25"/>
      <c r="F86" s="25"/>
      <c r="G86" s="25"/>
      <c r="H86" s="25"/>
      <c r="I86" s="25"/>
      <c r="J86" s="25"/>
      <c r="K86" s="25"/>
      <c r="L86" s="25"/>
      <c r="M86" s="25"/>
      <c r="N86" s="25"/>
      <c r="O86" s="25"/>
      <c r="P86" s="25"/>
      <c r="Q86" s="25"/>
      <c r="R86" s="25"/>
      <c r="S86" s="25"/>
      <c r="T86" s="25"/>
      <c r="U86" s="25"/>
      <c r="V86" s="25"/>
      <c r="AC86" s="47">
        <v>2</v>
      </c>
      <c r="AD86" s="37" t="s">
        <v>161</v>
      </c>
      <c r="AE86" s="53">
        <f t="shared" ref="AE86:AY86" si="83">SUM(AE16,AE51)</f>
        <v>1</v>
      </c>
      <c r="AF86" s="53">
        <f t="shared" si="83"/>
        <v>7</v>
      </c>
      <c r="AG86" s="53">
        <f t="shared" si="83"/>
        <v>11</v>
      </c>
      <c r="AH86" s="53">
        <f t="shared" si="83"/>
        <v>9</v>
      </c>
      <c r="AI86" s="53">
        <f t="shared" si="83"/>
        <v>17</v>
      </c>
      <c r="AJ86" s="53">
        <f t="shared" si="83"/>
        <v>5</v>
      </c>
      <c r="AK86" s="53">
        <f t="shared" si="83"/>
        <v>8</v>
      </c>
      <c r="AL86" s="53">
        <f t="shared" si="83"/>
        <v>11</v>
      </c>
      <c r="AM86" s="53">
        <f t="shared" si="83"/>
        <v>20</v>
      </c>
      <c r="AN86" s="53">
        <f t="shared" si="83"/>
        <v>15</v>
      </c>
      <c r="AO86" s="53">
        <f t="shared" si="83"/>
        <v>5</v>
      </c>
      <c r="AP86" s="53">
        <f t="shared" si="83"/>
        <v>12</v>
      </c>
      <c r="AQ86" s="53">
        <f t="shared" si="83"/>
        <v>11</v>
      </c>
      <c r="AR86" s="53">
        <f t="shared" si="83"/>
        <v>8</v>
      </c>
      <c r="AS86" s="53">
        <f t="shared" si="83"/>
        <v>4</v>
      </c>
      <c r="AT86" s="53">
        <f t="shared" si="83"/>
        <v>8</v>
      </c>
      <c r="AU86" s="53">
        <f t="shared" si="83"/>
        <v>16</v>
      </c>
      <c r="AV86" s="53">
        <f t="shared" si="83"/>
        <v>8</v>
      </c>
      <c r="AW86" s="53">
        <f t="shared" si="83"/>
        <v>15</v>
      </c>
      <c r="AX86" s="53">
        <f t="shared" si="83"/>
        <v>12</v>
      </c>
      <c r="AY86" s="53">
        <f t="shared" si="83"/>
        <v>12</v>
      </c>
      <c r="AZ86" s="38">
        <f t="shared" si="81"/>
        <v>10.238095238095237</v>
      </c>
    </row>
    <row r="87" spans="2:52" x14ac:dyDescent="0.2">
      <c r="B87" s="25"/>
      <c r="C87" s="25"/>
      <c r="D87" s="25"/>
      <c r="E87" s="25"/>
      <c r="F87" s="25"/>
      <c r="G87" s="25"/>
      <c r="H87" s="25"/>
      <c r="I87" s="25"/>
      <c r="J87" s="25"/>
      <c r="K87" s="25"/>
      <c r="L87" s="25"/>
      <c r="M87" s="25"/>
      <c r="N87" s="25"/>
      <c r="O87" s="25"/>
      <c r="P87" s="25"/>
      <c r="Q87" s="25"/>
      <c r="R87" s="25"/>
      <c r="S87" s="25"/>
      <c r="T87" s="25"/>
      <c r="U87" s="25"/>
      <c r="V87" s="25"/>
      <c r="AC87" s="46" t="s">
        <v>176</v>
      </c>
      <c r="AD87" s="35" t="s">
        <v>159</v>
      </c>
      <c r="AE87" s="52">
        <f t="shared" ref="AE87:AY87" si="84">SUM(AE17,AE52)</f>
        <v>9</v>
      </c>
      <c r="AF87" s="52">
        <f t="shared" si="84"/>
        <v>14</v>
      </c>
      <c r="AG87" s="52">
        <f t="shared" si="84"/>
        <v>11</v>
      </c>
      <c r="AH87" s="52">
        <f t="shared" si="84"/>
        <v>9</v>
      </c>
      <c r="AI87" s="52">
        <f t="shared" si="84"/>
        <v>14</v>
      </c>
      <c r="AJ87" s="52">
        <f t="shared" si="84"/>
        <v>32</v>
      </c>
      <c r="AK87" s="52">
        <f t="shared" si="84"/>
        <v>14</v>
      </c>
      <c r="AL87" s="52">
        <f t="shared" si="84"/>
        <v>14</v>
      </c>
      <c r="AM87" s="52">
        <f t="shared" si="84"/>
        <v>21</v>
      </c>
      <c r="AN87" s="52">
        <f t="shared" si="84"/>
        <v>9</v>
      </c>
      <c r="AO87" s="52">
        <f t="shared" si="84"/>
        <v>1</v>
      </c>
      <c r="AP87" s="52">
        <f t="shared" si="84"/>
        <v>4</v>
      </c>
      <c r="AQ87" s="52">
        <f t="shared" si="84"/>
        <v>8</v>
      </c>
      <c r="AR87" s="52">
        <f t="shared" si="84"/>
        <v>4</v>
      </c>
      <c r="AS87" s="52">
        <f t="shared" si="84"/>
        <v>31</v>
      </c>
      <c r="AT87" s="52">
        <f t="shared" si="84"/>
        <v>11</v>
      </c>
      <c r="AU87" s="52">
        <f t="shared" si="84"/>
        <v>12</v>
      </c>
      <c r="AV87" s="52">
        <f t="shared" si="84"/>
        <v>9</v>
      </c>
      <c r="AW87" s="52">
        <f t="shared" si="84"/>
        <v>8</v>
      </c>
      <c r="AX87" s="52">
        <f t="shared" si="84"/>
        <v>13</v>
      </c>
      <c r="AY87" s="52">
        <f t="shared" si="84"/>
        <v>5</v>
      </c>
      <c r="AZ87" s="38">
        <f t="shared" si="81"/>
        <v>12.047619047619047</v>
      </c>
    </row>
    <row r="88" spans="2:52" x14ac:dyDescent="0.2">
      <c r="B88" s="25"/>
      <c r="C88" s="25"/>
      <c r="D88" s="25"/>
      <c r="E88" s="25"/>
      <c r="F88" s="25"/>
      <c r="G88" s="25"/>
      <c r="H88" s="25"/>
      <c r="I88" s="25"/>
      <c r="J88" s="25"/>
      <c r="K88" s="25"/>
      <c r="L88" s="25"/>
      <c r="M88" s="25"/>
      <c r="N88" s="25"/>
      <c r="O88" s="25"/>
      <c r="P88" s="25"/>
      <c r="Q88" s="25"/>
      <c r="R88" s="25"/>
      <c r="S88" s="25"/>
      <c r="T88" s="25"/>
      <c r="U88" s="25"/>
      <c r="V88" s="25"/>
      <c r="AC88" s="46">
        <v>3</v>
      </c>
      <c r="AD88" s="35" t="s">
        <v>161</v>
      </c>
      <c r="AE88" s="52">
        <f t="shared" ref="AE88:AY88" si="85">SUM(AE18,AE53)</f>
        <v>8</v>
      </c>
      <c r="AF88" s="52">
        <f t="shared" si="85"/>
        <v>11</v>
      </c>
      <c r="AG88" s="52">
        <f t="shared" si="85"/>
        <v>8</v>
      </c>
      <c r="AH88" s="52">
        <f t="shared" si="85"/>
        <v>15</v>
      </c>
      <c r="AI88" s="52">
        <f t="shared" si="85"/>
        <v>11</v>
      </c>
      <c r="AJ88" s="52">
        <f t="shared" si="85"/>
        <v>28</v>
      </c>
      <c r="AK88" s="52">
        <f t="shared" si="85"/>
        <v>21</v>
      </c>
      <c r="AL88" s="52">
        <f t="shared" si="85"/>
        <v>16</v>
      </c>
      <c r="AM88" s="52">
        <f t="shared" si="85"/>
        <v>14</v>
      </c>
      <c r="AN88" s="52">
        <f t="shared" si="85"/>
        <v>3</v>
      </c>
      <c r="AO88" s="52">
        <f t="shared" si="85"/>
        <v>5</v>
      </c>
      <c r="AP88" s="52">
        <f t="shared" si="85"/>
        <v>12</v>
      </c>
      <c r="AQ88" s="52">
        <f t="shared" si="85"/>
        <v>9</v>
      </c>
      <c r="AR88" s="52">
        <f t="shared" si="85"/>
        <v>1</v>
      </c>
      <c r="AS88" s="52">
        <f t="shared" si="85"/>
        <v>35</v>
      </c>
      <c r="AT88" s="52">
        <f t="shared" si="85"/>
        <v>14</v>
      </c>
      <c r="AU88" s="52">
        <f t="shared" si="85"/>
        <v>6</v>
      </c>
      <c r="AV88" s="52">
        <f t="shared" si="85"/>
        <v>8</v>
      </c>
      <c r="AW88" s="52">
        <f t="shared" si="85"/>
        <v>7</v>
      </c>
      <c r="AX88" s="52">
        <f t="shared" si="85"/>
        <v>13</v>
      </c>
      <c r="AY88" s="52">
        <f t="shared" si="85"/>
        <v>7</v>
      </c>
      <c r="AZ88" s="38">
        <f t="shared" si="81"/>
        <v>12</v>
      </c>
    </row>
    <row r="89" spans="2:52" x14ac:dyDescent="0.2">
      <c r="B89" s="25"/>
      <c r="C89" s="25"/>
      <c r="D89" s="25"/>
      <c r="E89" s="25"/>
      <c r="F89" s="25"/>
      <c r="G89" s="25"/>
      <c r="H89" s="25"/>
      <c r="I89" s="25"/>
      <c r="J89" s="25"/>
      <c r="K89" s="25"/>
      <c r="L89" s="25"/>
      <c r="M89" s="25"/>
      <c r="N89" s="25"/>
      <c r="O89" s="25"/>
      <c r="P89" s="25"/>
      <c r="Q89" s="25"/>
      <c r="R89" s="25"/>
      <c r="S89" s="25"/>
      <c r="T89" s="25"/>
      <c r="U89" s="25"/>
      <c r="V89" s="25"/>
      <c r="AC89" s="47" t="s">
        <v>176</v>
      </c>
      <c r="AD89" s="37" t="s">
        <v>159</v>
      </c>
      <c r="AE89" s="53">
        <f t="shared" ref="AE89:AY89" si="86">SUM(AE19,AE54)</f>
        <v>20</v>
      </c>
      <c r="AF89" s="53">
        <f t="shared" si="86"/>
        <v>18</v>
      </c>
      <c r="AG89" s="53">
        <f t="shared" si="86"/>
        <v>12</v>
      </c>
      <c r="AH89" s="53">
        <f t="shared" si="86"/>
        <v>12</v>
      </c>
      <c r="AI89" s="53">
        <f t="shared" si="86"/>
        <v>19</v>
      </c>
      <c r="AJ89" s="53">
        <f t="shared" si="86"/>
        <v>30</v>
      </c>
      <c r="AK89" s="53">
        <f t="shared" si="86"/>
        <v>19</v>
      </c>
      <c r="AL89" s="53">
        <f t="shared" si="86"/>
        <v>14</v>
      </c>
      <c r="AM89" s="53">
        <f t="shared" si="86"/>
        <v>23</v>
      </c>
      <c r="AN89" s="53">
        <f t="shared" si="86"/>
        <v>27</v>
      </c>
      <c r="AO89" s="53">
        <f t="shared" si="86"/>
        <v>8</v>
      </c>
      <c r="AP89" s="53">
        <f t="shared" si="86"/>
        <v>9</v>
      </c>
      <c r="AQ89" s="53">
        <f t="shared" si="86"/>
        <v>9</v>
      </c>
      <c r="AR89" s="53">
        <f t="shared" si="86"/>
        <v>7</v>
      </c>
      <c r="AS89" s="53">
        <f t="shared" si="86"/>
        <v>29</v>
      </c>
      <c r="AT89" s="53">
        <f t="shared" si="86"/>
        <v>28</v>
      </c>
      <c r="AU89" s="53">
        <f t="shared" si="86"/>
        <v>21</v>
      </c>
      <c r="AV89" s="53">
        <f t="shared" si="86"/>
        <v>13</v>
      </c>
      <c r="AW89" s="53">
        <f t="shared" si="86"/>
        <v>24</v>
      </c>
      <c r="AX89" s="53">
        <f t="shared" si="86"/>
        <v>29</v>
      </c>
      <c r="AY89" s="53">
        <f t="shared" si="86"/>
        <v>7</v>
      </c>
      <c r="AZ89" s="38">
        <f t="shared" si="81"/>
        <v>18</v>
      </c>
    </row>
    <row r="90" spans="2:52" x14ac:dyDescent="0.2">
      <c r="B90" s="25"/>
      <c r="C90" s="25"/>
      <c r="D90" s="25"/>
      <c r="E90" s="25"/>
      <c r="F90" s="25"/>
      <c r="G90" s="25"/>
      <c r="H90" s="25"/>
      <c r="I90" s="25"/>
      <c r="J90" s="25"/>
      <c r="K90" s="25"/>
      <c r="L90" s="25"/>
      <c r="M90" s="25"/>
      <c r="N90" s="25"/>
      <c r="O90" s="25"/>
      <c r="P90" s="25"/>
      <c r="Q90" s="25"/>
      <c r="R90" s="25"/>
      <c r="S90" s="25"/>
      <c r="T90" s="25"/>
      <c r="U90" s="25"/>
      <c r="V90" s="25"/>
      <c r="AC90" s="47">
        <v>4</v>
      </c>
      <c r="AD90" s="37" t="s">
        <v>161</v>
      </c>
      <c r="AE90" s="53">
        <f t="shared" ref="AE90:AY90" si="87">SUM(AE20,AE55)</f>
        <v>23</v>
      </c>
      <c r="AF90" s="53">
        <f t="shared" si="87"/>
        <v>17</v>
      </c>
      <c r="AG90" s="53">
        <f t="shared" si="87"/>
        <v>10</v>
      </c>
      <c r="AH90" s="53">
        <f t="shared" si="87"/>
        <v>17</v>
      </c>
      <c r="AI90" s="53">
        <f t="shared" si="87"/>
        <v>5</v>
      </c>
      <c r="AJ90" s="53">
        <f t="shared" si="87"/>
        <v>18</v>
      </c>
      <c r="AK90" s="53">
        <f t="shared" si="87"/>
        <v>12</v>
      </c>
      <c r="AL90" s="53">
        <f t="shared" si="87"/>
        <v>8</v>
      </c>
      <c r="AM90" s="53">
        <f t="shared" si="87"/>
        <v>12</v>
      </c>
      <c r="AN90" s="53">
        <f t="shared" si="87"/>
        <v>5</v>
      </c>
      <c r="AO90" s="53">
        <f t="shared" si="87"/>
        <v>19</v>
      </c>
      <c r="AP90" s="53">
        <f t="shared" si="87"/>
        <v>22</v>
      </c>
      <c r="AQ90" s="53">
        <f t="shared" si="87"/>
        <v>37</v>
      </c>
      <c r="AR90" s="53">
        <f t="shared" si="87"/>
        <v>17</v>
      </c>
      <c r="AS90" s="53">
        <f t="shared" si="87"/>
        <v>37</v>
      </c>
      <c r="AT90" s="53">
        <f t="shared" si="87"/>
        <v>8</v>
      </c>
      <c r="AU90" s="53">
        <f t="shared" si="87"/>
        <v>14</v>
      </c>
      <c r="AV90" s="53">
        <f t="shared" si="87"/>
        <v>13</v>
      </c>
      <c r="AW90" s="53">
        <f t="shared" si="87"/>
        <v>10</v>
      </c>
      <c r="AX90" s="53">
        <f t="shared" si="87"/>
        <v>26</v>
      </c>
      <c r="AY90" s="53">
        <f t="shared" si="87"/>
        <v>10</v>
      </c>
      <c r="AZ90" s="38">
        <f t="shared" si="81"/>
        <v>16.19047619047619</v>
      </c>
    </row>
    <row r="91" spans="2:52" x14ac:dyDescent="0.2">
      <c r="B91" s="25"/>
      <c r="C91" s="25"/>
      <c r="D91" s="25"/>
      <c r="E91" s="25"/>
      <c r="F91" s="25"/>
      <c r="G91" s="25"/>
      <c r="H91" s="25"/>
      <c r="I91" s="25"/>
      <c r="J91" s="25"/>
      <c r="K91" s="25"/>
      <c r="L91" s="25"/>
      <c r="M91" s="25"/>
      <c r="N91" s="25"/>
      <c r="O91" s="25"/>
      <c r="P91" s="25"/>
      <c r="Q91" s="25"/>
      <c r="R91" s="25"/>
      <c r="S91" s="25"/>
      <c r="T91" s="25"/>
      <c r="U91" s="25"/>
      <c r="V91" s="25"/>
      <c r="AC91" s="46" t="s">
        <v>176</v>
      </c>
      <c r="AD91" s="35" t="s">
        <v>159</v>
      </c>
      <c r="AE91" s="52">
        <f t="shared" ref="AE91:AY91" si="88">SUM(AE21,AE56)</f>
        <v>20</v>
      </c>
      <c r="AF91" s="52">
        <f t="shared" si="88"/>
        <v>37</v>
      </c>
      <c r="AG91" s="52">
        <f t="shared" si="88"/>
        <v>16</v>
      </c>
      <c r="AH91" s="52">
        <f t="shared" si="88"/>
        <v>24</v>
      </c>
      <c r="AI91" s="52">
        <f t="shared" si="88"/>
        <v>25</v>
      </c>
      <c r="AJ91" s="52">
        <f t="shared" si="88"/>
        <v>22</v>
      </c>
      <c r="AK91" s="52">
        <f t="shared" si="88"/>
        <v>11</v>
      </c>
      <c r="AL91" s="52">
        <f t="shared" si="88"/>
        <v>23</v>
      </c>
      <c r="AM91" s="52">
        <f t="shared" si="88"/>
        <v>23</v>
      </c>
      <c r="AN91" s="52">
        <f t="shared" si="88"/>
        <v>14</v>
      </c>
      <c r="AO91" s="52">
        <f t="shared" si="88"/>
        <v>4</v>
      </c>
      <c r="AP91" s="52">
        <f t="shared" si="88"/>
        <v>22</v>
      </c>
      <c r="AQ91" s="52">
        <f t="shared" si="88"/>
        <v>7</v>
      </c>
      <c r="AR91" s="52">
        <f t="shared" si="88"/>
        <v>13</v>
      </c>
      <c r="AS91" s="52">
        <f t="shared" si="88"/>
        <v>15</v>
      </c>
      <c r="AT91" s="52">
        <f t="shared" si="88"/>
        <v>15</v>
      </c>
      <c r="AU91" s="52">
        <f t="shared" si="88"/>
        <v>15</v>
      </c>
      <c r="AV91" s="52">
        <f t="shared" si="88"/>
        <v>13</v>
      </c>
      <c r="AW91" s="52">
        <f t="shared" si="88"/>
        <v>17</v>
      </c>
      <c r="AX91" s="52">
        <f t="shared" si="88"/>
        <v>17</v>
      </c>
      <c r="AY91" s="52">
        <f t="shared" si="88"/>
        <v>14</v>
      </c>
      <c r="AZ91" s="38">
        <f t="shared" si="81"/>
        <v>17.476190476190474</v>
      </c>
    </row>
    <row r="92" spans="2:52" x14ac:dyDescent="0.2">
      <c r="B92" s="25"/>
      <c r="C92" s="25"/>
      <c r="D92" s="25"/>
      <c r="E92" s="25"/>
      <c r="F92" s="25"/>
      <c r="G92" s="25"/>
      <c r="H92" s="25"/>
      <c r="I92" s="25"/>
      <c r="J92" s="25"/>
      <c r="K92" s="25"/>
      <c r="L92" s="25"/>
      <c r="M92" s="25"/>
      <c r="N92" s="25"/>
      <c r="O92" s="25"/>
      <c r="P92" s="25"/>
      <c r="Q92" s="25"/>
      <c r="R92" s="25"/>
      <c r="S92" s="25"/>
      <c r="T92" s="25"/>
      <c r="U92" s="25"/>
      <c r="V92" s="25"/>
      <c r="AC92" s="46">
        <v>5</v>
      </c>
      <c r="AD92" s="35" t="s">
        <v>161</v>
      </c>
      <c r="AE92" s="52">
        <f t="shared" ref="AE92:AY92" si="89">SUM(AE22,AE57)</f>
        <v>11</v>
      </c>
      <c r="AF92" s="52">
        <f t="shared" si="89"/>
        <v>21</v>
      </c>
      <c r="AG92" s="52">
        <f t="shared" si="89"/>
        <v>14</v>
      </c>
      <c r="AH92" s="52">
        <f t="shared" si="89"/>
        <v>16</v>
      </c>
      <c r="AI92" s="52">
        <f t="shared" si="89"/>
        <v>18</v>
      </c>
      <c r="AJ92" s="52">
        <f t="shared" si="89"/>
        <v>18</v>
      </c>
      <c r="AK92" s="52">
        <f t="shared" si="89"/>
        <v>10</v>
      </c>
      <c r="AL92" s="52">
        <f t="shared" si="89"/>
        <v>16</v>
      </c>
      <c r="AM92" s="52">
        <f t="shared" si="89"/>
        <v>27</v>
      </c>
      <c r="AN92" s="52">
        <f t="shared" si="89"/>
        <v>23</v>
      </c>
      <c r="AO92" s="52">
        <f t="shared" si="89"/>
        <v>14</v>
      </c>
      <c r="AP92" s="52">
        <f t="shared" si="89"/>
        <v>10</v>
      </c>
      <c r="AQ92" s="52">
        <f t="shared" si="89"/>
        <v>13</v>
      </c>
      <c r="AR92" s="52">
        <f t="shared" si="89"/>
        <v>20</v>
      </c>
      <c r="AS92" s="52">
        <f t="shared" si="89"/>
        <v>9</v>
      </c>
      <c r="AT92" s="52">
        <f t="shared" si="89"/>
        <v>9</v>
      </c>
      <c r="AU92" s="52">
        <f t="shared" si="89"/>
        <v>31</v>
      </c>
      <c r="AV92" s="52">
        <f t="shared" si="89"/>
        <v>20</v>
      </c>
      <c r="AW92" s="52">
        <f t="shared" si="89"/>
        <v>9</v>
      </c>
      <c r="AX92" s="52">
        <f t="shared" si="89"/>
        <v>14</v>
      </c>
      <c r="AY92" s="52">
        <f t="shared" si="89"/>
        <v>23</v>
      </c>
      <c r="AZ92" s="38">
        <f t="shared" si="81"/>
        <v>16.476190476190474</v>
      </c>
    </row>
    <row r="93" spans="2:52" x14ac:dyDescent="0.2">
      <c r="B93" s="25"/>
      <c r="C93" s="25"/>
      <c r="D93" s="25"/>
      <c r="E93" s="25"/>
      <c r="F93" s="25"/>
      <c r="G93" s="25"/>
      <c r="H93" s="25"/>
      <c r="I93" s="25"/>
      <c r="J93" s="25"/>
      <c r="K93" s="25"/>
      <c r="L93" s="25"/>
      <c r="M93" s="25"/>
      <c r="N93" s="25"/>
      <c r="O93" s="25"/>
      <c r="P93" s="25"/>
      <c r="Q93" s="25"/>
      <c r="R93" s="25"/>
      <c r="S93" s="25"/>
      <c r="T93" s="25"/>
      <c r="U93" s="25"/>
      <c r="V93" s="25"/>
      <c r="AC93" s="67" t="s">
        <v>9</v>
      </c>
      <c r="AD93" s="43" t="s">
        <v>159</v>
      </c>
      <c r="AE93" s="43">
        <f>SUM(AE83,AE85,AE87,AE89,AE91)</f>
        <v>86</v>
      </c>
      <c r="AF93" s="43">
        <f t="shared" ref="AF93:AR93" si="90">SUM(AF83,AF85,AF87,AF89,AF91)</f>
        <v>92</v>
      </c>
      <c r="AG93" s="43">
        <f t="shared" si="90"/>
        <v>60</v>
      </c>
      <c r="AH93" s="43">
        <f t="shared" si="90"/>
        <v>77</v>
      </c>
      <c r="AI93" s="43">
        <f t="shared" si="90"/>
        <v>100</v>
      </c>
      <c r="AJ93" s="43">
        <f t="shared" si="90"/>
        <v>106</v>
      </c>
      <c r="AK93" s="43">
        <f t="shared" si="90"/>
        <v>67</v>
      </c>
      <c r="AL93" s="43">
        <f t="shared" si="90"/>
        <v>99</v>
      </c>
      <c r="AM93" s="43">
        <f t="shared" si="90"/>
        <v>101</v>
      </c>
      <c r="AN93" s="43">
        <f t="shared" si="90"/>
        <v>73</v>
      </c>
      <c r="AO93" s="43">
        <f t="shared" si="90"/>
        <v>20</v>
      </c>
      <c r="AP93" s="43">
        <f t="shared" si="90"/>
        <v>49</v>
      </c>
      <c r="AQ93" s="43">
        <f t="shared" si="90"/>
        <v>36</v>
      </c>
      <c r="AR93" s="43">
        <f t="shared" si="90"/>
        <v>39</v>
      </c>
      <c r="AS93" s="43">
        <f>SUM(AS83,AS85,AS87,AS89,AS91)</f>
        <v>107</v>
      </c>
      <c r="AT93" s="43">
        <f t="shared" ref="AT93:AY93" si="91">SUM(AT83,AT85,AT87,AT89,AT91)</f>
        <v>69</v>
      </c>
      <c r="AU93" s="43">
        <f t="shared" si="91"/>
        <v>79</v>
      </c>
      <c r="AV93" s="43">
        <f t="shared" si="91"/>
        <v>61</v>
      </c>
      <c r="AW93" s="43">
        <f t="shared" si="91"/>
        <v>63</v>
      </c>
      <c r="AX93" s="43">
        <f t="shared" si="91"/>
        <v>88</v>
      </c>
      <c r="AY93" s="43">
        <f t="shared" si="91"/>
        <v>38</v>
      </c>
      <c r="AZ93" s="38">
        <f t="shared" si="81"/>
        <v>71.904761904761898</v>
      </c>
    </row>
    <row r="94" spans="2:52" x14ac:dyDescent="0.2">
      <c r="B94" s="25"/>
      <c r="C94" s="25"/>
      <c r="D94" s="25"/>
      <c r="E94" s="25"/>
      <c r="F94" s="25"/>
      <c r="G94" s="25"/>
      <c r="H94" s="25"/>
      <c r="I94" s="25"/>
      <c r="J94" s="25"/>
      <c r="K94" s="25"/>
      <c r="L94" s="25"/>
      <c r="M94" s="25"/>
      <c r="N94" s="25"/>
      <c r="O94" s="25"/>
      <c r="P94" s="25"/>
      <c r="Q94" s="25"/>
      <c r="R94" s="25"/>
      <c r="S94" s="25"/>
      <c r="T94" s="25"/>
      <c r="U94" s="25"/>
      <c r="V94" s="25"/>
      <c r="AC94" s="68"/>
      <c r="AD94" s="48" t="s">
        <v>161</v>
      </c>
      <c r="AE94" s="48">
        <f>SUM(AE84,AE86,AE88,AE90,AE92)</f>
        <v>63</v>
      </c>
      <c r="AF94" s="48">
        <f t="shared" ref="AF94:AR94" si="92">SUM(AF84,AF86,AF88,AF90,AF92)</f>
        <v>77</v>
      </c>
      <c r="AG94" s="48">
        <f t="shared" si="92"/>
        <v>57</v>
      </c>
      <c r="AH94" s="48">
        <f t="shared" si="92"/>
        <v>63</v>
      </c>
      <c r="AI94" s="48">
        <f t="shared" si="92"/>
        <v>64</v>
      </c>
      <c r="AJ94" s="48">
        <f t="shared" si="92"/>
        <v>78</v>
      </c>
      <c r="AK94" s="48">
        <f t="shared" si="92"/>
        <v>75</v>
      </c>
      <c r="AL94" s="48">
        <f t="shared" si="92"/>
        <v>68</v>
      </c>
      <c r="AM94" s="48">
        <f t="shared" si="92"/>
        <v>81</v>
      </c>
      <c r="AN94" s="48">
        <f t="shared" si="92"/>
        <v>52</v>
      </c>
      <c r="AO94" s="48">
        <f t="shared" si="92"/>
        <v>55</v>
      </c>
      <c r="AP94" s="48">
        <f t="shared" si="92"/>
        <v>65</v>
      </c>
      <c r="AQ94" s="48">
        <f t="shared" si="92"/>
        <v>76</v>
      </c>
      <c r="AR94" s="48">
        <f t="shared" si="92"/>
        <v>51</v>
      </c>
      <c r="AS94" s="48">
        <f>SUM(AS84,AS86,AS88,AS90,AS92)</f>
        <v>105</v>
      </c>
      <c r="AT94" s="48">
        <f t="shared" ref="AT94:AY94" si="93">SUM(AT84,AT86,AT88,AT90,AT92)</f>
        <v>43</v>
      </c>
      <c r="AU94" s="48">
        <f t="shared" si="93"/>
        <v>92</v>
      </c>
      <c r="AV94" s="48">
        <f t="shared" si="93"/>
        <v>67</v>
      </c>
      <c r="AW94" s="48">
        <f t="shared" si="93"/>
        <v>55</v>
      </c>
      <c r="AX94" s="48">
        <f t="shared" si="93"/>
        <v>71</v>
      </c>
      <c r="AY94" s="48">
        <f t="shared" si="93"/>
        <v>60</v>
      </c>
      <c r="AZ94" s="61">
        <f>SUM(AE94:AY94)/21</f>
        <v>67.523809523809518</v>
      </c>
    </row>
    <row r="95" spans="2:52" x14ac:dyDescent="0.2">
      <c r="B95" s="25"/>
      <c r="C95" s="25"/>
      <c r="D95" s="25"/>
      <c r="E95" s="25"/>
      <c r="F95" s="25"/>
      <c r="G95" s="25"/>
      <c r="H95" s="25"/>
      <c r="I95" s="25"/>
      <c r="J95" s="25"/>
      <c r="K95" s="25"/>
      <c r="L95" s="25"/>
      <c r="M95" s="25"/>
      <c r="N95" s="25"/>
      <c r="O95" s="25"/>
      <c r="P95" s="25"/>
      <c r="Q95" s="25"/>
      <c r="R95" s="25"/>
      <c r="S95" s="25"/>
      <c r="T95" s="25"/>
      <c r="U95" s="25"/>
      <c r="V95" s="25"/>
      <c r="AC95" s="60" t="s">
        <v>174</v>
      </c>
      <c r="AD95" s="60" t="s">
        <v>175</v>
      </c>
      <c r="AE95" s="38">
        <f>SUM(AE93)*100/(AE93+AE94)</f>
        <v>57.718120805369125</v>
      </c>
      <c r="AF95" s="38">
        <f t="shared" ref="AF95:AY95" si="94">SUM(AF93)*100/(AF93+AF94)</f>
        <v>54.437869822485204</v>
      </c>
      <c r="AG95" s="38">
        <f t="shared" si="94"/>
        <v>51.282051282051285</v>
      </c>
      <c r="AH95" s="38">
        <f t="shared" si="94"/>
        <v>55</v>
      </c>
      <c r="AI95" s="38">
        <f t="shared" si="94"/>
        <v>60.975609756097562</v>
      </c>
      <c r="AJ95" s="38">
        <f t="shared" si="94"/>
        <v>57.608695652173914</v>
      </c>
      <c r="AK95" s="38">
        <f t="shared" si="94"/>
        <v>47.183098591549296</v>
      </c>
      <c r="AL95" s="38">
        <f t="shared" si="94"/>
        <v>59.281437125748504</v>
      </c>
      <c r="AM95" s="38">
        <f t="shared" si="94"/>
        <v>55.494505494505496</v>
      </c>
      <c r="AN95" s="38">
        <f t="shared" si="94"/>
        <v>58.4</v>
      </c>
      <c r="AO95" s="38">
        <f t="shared" si="94"/>
        <v>26.666666666666668</v>
      </c>
      <c r="AP95" s="38">
        <f t="shared" si="94"/>
        <v>42.982456140350877</v>
      </c>
      <c r="AQ95" s="38">
        <f t="shared" si="94"/>
        <v>32.142857142857146</v>
      </c>
      <c r="AR95" s="38">
        <f t="shared" si="94"/>
        <v>43.333333333333336</v>
      </c>
      <c r="AS95" s="38">
        <f t="shared" si="94"/>
        <v>50.471698113207545</v>
      </c>
      <c r="AT95" s="38">
        <f t="shared" si="94"/>
        <v>61.607142857142854</v>
      </c>
      <c r="AU95" s="38">
        <f t="shared" si="94"/>
        <v>46.198830409356724</v>
      </c>
      <c r="AV95" s="38">
        <f t="shared" si="94"/>
        <v>47.65625</v>
      </c>
      <c r="AW95" s="38">
        <f t="shared" si="94"/>
        <v>53.389830508474574</v>
      </c>
      <c r="AX95" s="38">
        <f t="shared" si="94"/>
        <v>55.345911949685537</v>
      </c>
      <c r="AY95" s="38">
        <f t="shared" si="94"/>
        <v>38.775510204081634</v>
      </c>
      <c r="AZ95" s="38">
        <f>SUM(AE95:AY95)/21</f>
        <v>50.283422659768448</v>
      </c>
    </row>
    <row r="96" spans="2:52" x14ac:dyDescent="0.2">
      <c r="B96" s="25"/>
      <c r="C96" s="25"/>
      <c r="D96" s="25"/>
      <c r="E96" s="25"/>
      <c r="F96" s="25"/>
      <c r="G96" s="25"/>
      <c r="H96" s="25"/>
      <c r="I96" s="25"/>
      <c r="J96" s="25"/>
      <c r="K96" s="25"/>
      <c r="L96" s="25"/>
      <c r="M96" s="25"/>
      <c r="N96" s="25"/>
      <c r="O96" s="25"/>
      <c r="P96" s="25"/>
      <c r="Q96" s="25"/>
      <c r="R96" s="25"/>
      <c r="S96" s="25"/>
      <c r="T96" s="25"/>
      <c r="U96" s="25"/>
      <c r="V96" s="25"/>
      <c r="AC96" s="55"/>
      <c r="AD96" s="69"/>
      <c r="AE96" s="70"/>
      <c r="AF96" s="70"/>
      <c r="AG96" s="70"/>
      <c r="AH96" s="70"/>
      <c r="AI96" s="70"/>
      <c r="AJ96" s="70"/>
      <c r="AK96" s="70"/>
      <c r="AL96" s="70"/>
      <c r="AM96" s="70"/>
      <c r="AN96" s="70"/>
      <c r="AO96" s="70"/>
      <c r="AP96" s="70"/>
      <c r="AQ96" s="70"/>
      <c r="AR96" s="70"/>
      <c r="AS96" s="70"/>
      <c r="AT96" s="70"/>
      <c r="AU96" s="70"/>
      <c r="AV96" s="70"/>
      <c r="AW96" s="70"/>
      <c r="AX96" s="70"/>
      <c r="AY96" s="70"/>
      <c r="AZ96" s="71"/>
    </row>
    <row r="97" spans="2:52" x14ac:dyDescent="0.2">
      <c r="B97" s="25"/>
      <c r="C97" s="25"/>
      <c r="D97" s="25"/>
      <c r="E97" s="25"/>
      <c r="F97" s="25"/>
      <c r="G97" s="25"/>
      <c r="H97" s="25"/>
      <c r="I97" s="25"/>
      <c r="J97" s="25"/>
      <c r="K97" s="25"/>
      <c r="L97" s="25"/>
      <c r="M97" s="25"/>
      <c r="N97" s="25"/>
      <c r="O97" s="25"/>
      <c r="P97" s="25"/>
      <c r="Q97" s="25"/>
      <c r="R97" s="25"/>
      <c r="S97" s="25"/>
      <c r="T97" s="25"/>
      <c r="U97" s="25"/>
      <c r="V97" s="25"/>
      <c r="AC97" s="33"/>
      <c r="AD97" s="72" t="s">
        <v>179</v>
      </c>
      <c r="AE97" s="72"/>
      <c r="AF97" s="72"/>
      <c r="AG97" s="72"/>
      <c r="AH97" s="72"/>
      <c r="AI97" s="72"/>
      <c r="AJ97" s="72"/>
      <c r="AK97" s="72"/>
      <c r="AL97" s="72"/>
      <c r="AM97" s="72"/>
      <c r="AN97" s="72"/>
      <c r="AO97" s="72"/>
      <c r="AP97" s="72"/>
      <c r="AQ97" s="72"/>
      <c r="AR97" s="72"/>
      <c r="AS97" s="72"/>
      <c r="AT97" s="72"/>
      <c r="AU97" s="72"/>
      <c r="AV97" s="72"/>
      <c r="AW97" s="72"/>
      <c r="AX97" s="72"/>
      <c r="AY97" s="72"/>
      <c r="AZ97" s="72"/>
    </row>
    <row r="98" spans="2:52" x14ac:dyDescent="0.2">
      <c r="B98" s="25"/>
      <c r="C98" s="25"/>
      <c r="D98" s="25"/>
      <c r="E98" s="25"/>
      <c r="F98" s="25"/>
      <c r="G98" s="25"/>
      <c r="H98" s="25"/>
      <c r="I98" s="25"/>
      <c r="J98" s="25"/>
      <c r="K98" s="25"/>
      <c r="L98" s="25"/>
      <c r="M98" s="25"/>
      <c r="N98" s="25"/>
      <c r="O98" s="25"/>
      <c r="P98" s="25"/>
      <c r="Q98" s="25"/>
      <c r="R98" s="25"/>
      <c r="S98" s="25"/>
      <c r="T98" s="25"/>
      <c r="U98" s="25"/>
      <c r="V98" s="25"/>
      <c r="AC98" s="33"/>
      <c r="AD98" s="46" t="s">
        <v>167</v>
      </c>
      <c r="AE98" s="35" t="s">
        <v>140</v>
      </c>
      <c r="AF98" s="35" t="s">
        <v>141</v>
      </c>
      <c r="AG98" s="35" t="s">
        <v>168</v>
      </c>
      <c r="AH98" s="35" t="s">
        <v>142</v>
      </c>
      <c r="AI98" s="35" t="s">
        <v>143</v>
      </c>
      <c r="AJ98" s="35" t="s">
        <v>144</v>
      </c>
      <c r="AK98" s="35" t="s">
        <v>145</v>
      </c>
      <c r="AL98" s="35" t="s">
        <v>146</v>
      </c>
      <c r="AM98" s="35" t="s">
        <v>147</v>
      </c>
      <c r="AN98" s="35" t="s">
        <v>148</v>
      </c>
      <c r="AO98" s="35" t="s">
        <v>149</v>
      </c>
      <c r="AP98" s="35" t="s">
        <v>150</v>
      </c>
      <c r="AQ98" s="35" t="s">
        <v>151</v>
      </c>
      <c r="AR98" s="35" t="s">
        <v>152</v>
      </c>
      <c r="AS98" s="35" t="s">
        <v>153</v>
      </c>
      <c r="AT98" s="35" t="s">
        <v>154</v>
      </c>
      <c r="AU98" s="35" t="s">
        <v>155</v>
      </c>
      <c r="AV98" s="35" t="s">
        <v>156</v>
      </c>
      <c r="AW98" s="35" t="s">
        <v>157</v>
      </c>
      <c r="AX98" s="35" t="s">
        <v>158</v>
      </c>
      <c r="AY98" s="35" t="s">
        <v>169</v>
      </c>
      <c r="AZ98" s="36" t="s">
        <v>139</v>
      </c>
    </row>
    <row r="99" spans="2:52" x14ac:dyDescent="0.2">
      <c r="B99" s="25"/>
      <c r="C99" s="25"/>
      <c r="D99" s="25"/>
      <c r="E99" s="25"/>
      <c r="F99" s="25"/>
      <c r="G99" s="25"/>
      <c r="H99" s="25"/>
      <c r="I99" s="25"/>
      <c r="J99" s="25"/>
      <c r="K99" s="25"/>
      <c r="L99" s="25"/>
      <c r="M99" s="25"/>
      <c r="N99" s="25"/>
      <c r="O99" s="25"/>
      <c r="P99" s="25"/>
      <c r="Q99" s="25"/>
      <c r="R99" s="25"/>
      <c r="S99" s="25"/>
      <c r="T99" s="25"/>
      <c r="U99" s="25"/>
      <c r="V99" s="25"/>
      <c r="AC99" s="33"/>
      <c r="AD99" s="49">
        <v>1</v>
      </c>
      <c r="AE99" s="52">
        <f t="shared" ref="AE99:AY99" si="95">SUM(AE29,AE64)</f>
        <v>23</v>
      </c>
      <c r="AF99" s="52">
        <f t="shared" si="95"/>
        <v>28</v>
      </c>
      <c r="AG99" s="52">
        <f t="shared" si="95"/>
        <v>26</v>
      </c>
      <c r="AH99" s="52">
        <f t="shared" si="95"/>
        <v>13</v>
      </c>
      <c r="AI99" s="52">
        <f t="shared" si="95"/>
        <v>6</v>
      </c>
      <c r="AJ99" s="52">
        <f t="shared" si="95"/>
        <v>17</v>
      </c>
      <c r="AK99" s="52">
        <f t="shared" si="95"/>
        <v>28</v>
      </c>
      <c r="AL99" s="52">
        <f t="shared" si="95"/>
        <v>4</v>
      </c>
      <c r="AM99" s="52">
        <f t="shared" si="95"/>
        <v>21</v>
      </c>
      <c r="AN99" s="52">
        <f t="shared" si="95"/>
        <v>30</v>
      </c>
      <c r="AO99" s="52">
        <f t="shared" si="95"/>
        <v>38</v>
      </c>
      <c r="AP99" s="52">
        <f t="shared" si="95"/>
        <v>27</v>
      </c>
      <c r="AQ99" s="52">
        <f t="shared" si="95"/>
        <v>33</v>
      </c>
      <c r="AR99" s="52">
        <f t="shared" si="95"/>
        <v>28</v>
      </c>
      <c r="AS99" s="52">
        <f t="shared" si="95"/>
        <v>5</v>
      </c>
      <c r="AT99" s="52">
        <f t="shared" si="95"/>
        <v>32</v>
      </c>
      <c r="AU99" s="52">
        <f t="shared" si="95"/>
        <v>10</v>
      </c>
      <c r="AV99" s="52">
        <f t="shared" si="95"/>
        <v>22</v>
      </c>
      <c r="AW99" s="52">
        <f t="shared" si="95"/>
        <v>25</v>
      </c>
      <c r="AX99" s="52">
        <f t="shared" si="95"/>
        <v>15</v>
      </c>
      <c r="AY99" s="52">
        <f t="shared" si="95"/>
        <v>30</v>
      </c>
      <c r="AZ99" s="38">
        <f>SUM(AE99:AY99)/42</f>
        <v>10.976190476190476</v>
      </c>
    </row>
    <row r="100" spans="2:52" x14ac:dyDescent="0.2">
      <c r="B100" s="25"/>
      <c r="C100" s="25"/>
      <c r="D100" s="25"/>
      <c r="E100" s="25"/>
      <c r="F100" s="25"/>
      <c r="G100" s="25"/>
      <c r="H100" s="25"/>
      <c r="I100" s="25"/>
      <c r="J100" s="25"/>
      <c r="K100" s="25"/>
      <c r="L100" s="25"/>
      <c r="M100" s="25"/>
      <c r="N100" s="25"/>
      <c r="O100" s="25"/>
      <c r="P100" s="25"/>
      <c r="Q100" s="25"/>
      <c r="R100" s="25"/>
      <c r="S100" s="25"/>
      <c r="T100" s="25"/>
      <c r="U100" s="25"/>
      <c r="V100" s="25"/>
      <c r="AC100" s="33"/>
      <c r="AD100" s="49">
        <v>2</v>
      </c>
      <c r="AE100" s="52">
        <f t="shared" ref="AE100:AY100" si="96">SUM(AE30,AE65)</f>
        <v>7</v>
      </c>
      <c r="AF100" s="52">
        <f t="shared" si="96"/>
        <v>17</v>
      </c>
      <c r="AG100" s="52">
        <f t="shared" si="96"/>
        <v>16</v>
      </c>
      <c r="AH100" s="52">
        <f t="shared" si="96"/>
        <v>15</v>
      </c>
      <c r="AI100" s="52">
        <f t="shared" si="96"/>
        <v>11</v>
      </c>
      <c r="AJ100" s="52">
        <f t="shared" si="96"/>
        <v>23</v>
      </c>
      <c r="AK100" s="52">
        <f t="shared" si="96"/>
        <v>19</v>
      </c>
      <c r="AL100" s="52">
        <f t="shared" si="96"/>
        <v>9</v>
      </c>
      <c r="AM100" s="52">
        <f t="shared" si="96"/>
        <v>16</v>
      </c>
      <c r="AN100" s="52">
        <f t="shared" si="96"/>
        <v>12</v>
      </c>
      <c r="AO100" s="52">
        <f t="shared" si="96"/>
        <v>41</v>
      </c>
      <c r="AP100" s="52">
        <f t="shared" si="96"/>
        <v>32</v>
      </c>
      <c r="AQ100" s="52">
        <f t="shared" si="96"/>
        <v>33</v>
      </c>
      <c r="AR100" s="52">
        <f t="shared" si="96"/>
        <v>36</v>
      </c>
      <c r="AS100" s="52">
        <f t="shared" si="96"/>
        <v>34</v>
      </c>
      <c r="AT100" s="52">
        <f t="shared" si="96"/>
        <v>26</v>
      </c>
      <c r="AU100" s="52">
        <f t="shared" si="96"/>
        <v>21</v>
      </c>
      <c r="AV100" s="52">
        <f t="shared" si="96"/>
        <v>16</v>
      </c>
      <c r="AW100" s="52">
        <f t="shared" si="96"/>
        <v>35</v>
      </c>
      <c r="AX100" s="52">
        <f t="shared" si="96"/>
        <v>13</v>
      </c>
      <c r="AY100" s="52">
        <f t="shared" si="96"/>
        <v>35</v>
      </c>
      <c r="AZ100" s="38">
        <f t="shared" ref="AZ100:AZ103" si="97">SUM(AE100:AY100)/42</f>
        <v>11.119047619047619</v>
      </c>
    </row>
    <row r="101" spans="2:52" x14ac:dyDescent="0.2">
      <c r="B101" s="25"/>
      <c r="C101" s="25"/>
      <c r="D101" s="25"/>
      <c r="E101" s="25"/>
      <c r="F101" s="25"/>
      <c r="G101" s="25"/>
      <c r="H101" s="25"/>
      <c r="I101" s="25"/>
      <c r="J101" s="25"/>
      <c r="K101" s="25"/>
      <c r="L101" s="25"/>
      <c r="M101" s="25"/>
      <c r="N101" s="25"/>
      <c r="O101" s="25"/>
      <c r="P101" s="25"/>
      <c r="Q101" s="25"/>
      <c r="R101" s="25"/>
      <c r="S101" s="25"/>
      <c r="T101" s="25"/>
      <c r="U101" s="25"/>
      <c r="V101" s="25"/>
      <c r="AC101" s="33"/>
      <c r="AD101" s="49">
        <v>3</v>
      </c>
      <c r="AE101" s="52">
        <f t="shared" ref="AE101:AY101" si="98">SUM(AE31,AE66)</f>
        <v>24</v>
      </c>
      <c r="AF101" s="52">
        <f t="shared" si="98"/>
        <v>12</v>
      </c>
      <c r="AG101" s="52">
        <f t="shared" si="98"/>
        <v>23</v>
      </c>
      <c r="AH101" s="52">
        <f t="shared" si="98"/>
        <v>26</v>
      </c>
      <c r="AI101" s="52">
        <f t="shared" si="98"/>
        <v>14</v>
      </c>
      <c r="AJ101" s="52">
        <f t="shared" si="98"/>
        <v>12</v>
      </c>
      <c r="AK101" s="52">
        <f t="shared" si="98"/>
        <v>13</v>
      </c>
      <c r="AL101" s="52">
        <f t="shared" si="98"/>
        <v>14</v>
      </c>
      <c r="AM101" s="52">
        <f t="shared" si="98"/>
        <v>19</v>
      </c>
      <c r="AN101" s="52">
        <f t="shared" si="98"/>
        <v>23</v>
      </c>
      <c r="AO101" s="52">
        <f t="shared" si="98"/>
        <v>42</v>
      </c>
      <c r="AP101" s="52">
        <f t="shared" si="98"/>
        <v>38</v>
      </c>
      <c r="AQ101" s="52">
        <f t="shared" si="98"/>
        <v>24</v>
      </c>
      <c r="AR101" s="52">
        <f t="shared" si="98"/>
        <v>33</v>
      </c>
      <c r="AS101" s="52">
        <f t="shared" si="98"/>
        <v>8</v>
      </c>
      <c r="AT101" s="52">
        <f t="shared" si="98"/>
        <v>25</v>
      </c>
      <c r="AU101" s="52">
        <f t="shared" si="98"/>
        <v>17</v>
      </c>
      <c r="AV101" s="52">
        <f t="shared" si="98"/>
        <v>21</v>
      </c>
      <c r="AW101" s="52">
        <f t="shared" si="98"/>
        <v>24</v>
      </c>
      <c r="AX101" s="52">
        <f t="shared" si="98"/>
        <v>14</v>
      </c>
      <c r="AY101" s="52">
        <f t="shared" si="98"/>
        <v>36</v>
      </c>
      <c r="AZ101" s="38">
        <f t="shared" si="97"/>
        <v>11</v>
      </c>
    </row>
    <row r="102" spans="2:52" x14ac:dyDescent="0.2">
      <c r="B102" s="25"/>
      <c r="C102" s="25"/>
      <c r="D102" s="25"/>
      <c r="E102" s="25"/>
      <c r="F102" s="25"/>
      <c r="G102" s="25"/>
      <c r="H102" s="25"/>
      <c r="I102" s="25"/>
      <c r="J102" s="25"/>
      <c r="K102" s="25"/>
      <c r="L102" s="25"/>
      <c r="M102" s="25"/>
      <c r="N102" s="25"/>
      <c r="O102" s="25"/>
      <c r="P102" s="25"/>
      <c r="Q102" s="25"/>
      <c r="R102" s="25"/>
      <c r="S102" s="25"/>
      <c r="T102" s="25"/>
      <c r="U102" s="25"/>
      <c r="V102" s="25"/>
      <c r="AC102" s="56"/>
      <c r="AD102" s="49">
        <v>4</v>
      </c>
      <c r="AE102" s="52">
        <f t="shared" ref="AE102:AY102" si="99">SUM(AE32,AE67)</f>
        <v>17</v>
      </c>
      <c r="AF102" s="52">
        <f t="shared" si="99"/>
        <v>19</v>
      </c>
      <c r="AG102" s="52">
        <f t="shared" si="99"/>
        <v>28</v>
      </c>
      <c r="AH102" s="52">
        <f t="shared" si="99"/>
        <v>28</v>
      </c>
      <c r="AI102" s="52">
        <f t="shared" si="99"/>
        <v>18</v>
      </c>
      <c r="AJ102" s="52">
        <f t="shared" si="99"/>
        <v>8</v>
      </c>
      <c r="AK102" s="52">
        <f t="shared" si="99"/>
        <v>17</v>
      </c>
      <c r="AL102" s="52">
        <f t="shared" si="99"/>
        <v>26</v>
      </c>
      <c r="AM102" s="52">
        <f t="shared" si="99"/>
        <v>15</v>
      </c>
      <c r="AN102" s="52">
        <f t="shared" si="99"/>
        <v>17</v>
      </c>
      <c r="AO102" s="52">
        <f t="shared" si="99"/>
        <v>36</v>
      </c>
      <c r="AP102" s="52">
        <f t="shared" si="99"/>
        <v>32</v>
      </c>
      <c r="AQ102" s="52">
        <f t="shared" si="99"/>
        <v>32</v>
      </c>
      <c r="AR102" s="52">
        <f t="shared" si="99"/>
        <v>39</v>
      </c>
      <c r="AS102" s="52">
        <f t="shared" si="99"/>
        <v>8</v>
      </c>
      <c r="AT102" s="52">
        <f t="shared" si="99"/>
        <v>11</v>
      </c>
      <c r="AU102" s="52">
        <f t="shared" si="99"/>
        <v>15</v>
      </c>
      <c r="AV102" s="52">
        <f t="shared" si="99"/>
        <v>25</v>
      </c>
      <c r="AW102" s="52">
        <f t="shared" si="99"/>
        <v>21</v>
      </c>
      <c r="AX102" s="52">
        <f t="shared" si="99"/>
        <v>9</v>
      </c>
      <c r="AY102" s="52">
        <f t="shared" si="99"/>
        <v>38</v>
      </c>
      <c r="AZ102" s="38">
        <f t="shared" si="97"/>
        <v>10.928571428571429</v>
      </c>
    </row>
    <row r="103" spans="2:52" x14ac:dyDescent="0.2">
      <c r="B103" s="25"/>
      <c r="C103" s="25"/>
      <c r="D103" s="25"/>
      <c r="E103" s="25"/>
      <c r="F103" s="25"/>
      <c r="G103" s="25"/>
      <c r="H103" s="25"/>
      <c r="I103" s="25"/>
      <c r="J103" s="25"/>
      <c r="K103" s="25"/>
      <c r="L103" s="25"/>
      <c r="M103" s="25"/>
      <c r="N103" s="25"/>
      <c r="O103" s="25"/>
      <c r="P103" s="25"/>
      <c r="Q103" s="25"/>
      <c r="R103" s="25"/>
      <c r="S103" s="25"/>
      <c r="T103" s="25"/>
      <c r="U103" s="25"/>
      <c r="V103" s="25"/>
      <c r="AC103" s="57"/>
      <c r="AD103" s="49">
        <v>5</v>
      </c>
      <c r="AE103" s="52">
        <f t="shared" ref="AE103:AY103" si="100">SUM(AE33,AE68)</f>
        <v>17</v>
      </c>
      <c r="AF103" s="52">
        <f t="shared" si="100"/>
        <v>2</v>
      </c>
      <c r="AG103" s="52">
        <f t="shared" si="100"/>
        <v>21</v>
      </c>
      <c r="AH103" s="52">
        <f t="shared" si="100"/>
        <v>11</v>
      </c>
      <c r="AI103" s="52">
        <f t="shared" si="100"/>
        <v>12</v>
      </c>
      <c r="AJ103" s="52">
        <f t="shared" si="100"/>
        <v>13</v>
      </c>
      <c r="AK103" s="52">
        <f t="shared" si="100"/>
        <v>33</v>
      </c>
      <c r="AL103" s="52">
        <f t="shared" si="100"/>
        <v>10</v>
      </c>
      <c r="AM103" s="52">
        <f t="shared" si="100"/>
        <v>11</v>
      </c>
      <c r="AN103" s="52">
        <f t="shared" si="100"/>
        <v>28</v>
      </c>
      <c r="AO103" s="52">
        <f t="shared" si="100"/>
        <v>42</v>
      </c>
      <c r="AP103" s="52">
        <f t="shared" si="100"/>
        <v>31</v>
      </c>
      <c r="AQ103" s="52">
        <f t="shared" si="100"/>
        <v>39</v>
      </c>
      <c r="AR103" s="52">
        <f t="shared" si="100"/>
        <v>29</v>
      </c>
      <c r="AS103" s="52">
        <f t="shared" si="100"/>
        <v>21</v>
      </c>
      <c r="AT103" s="52">
        <f t="shared" si="100"/>
        <v>26</v>
      </c>
      <c r="AU103" s="52">
        <f t="shared" si="100"/>
        <v>22</v>
      </c>
      <c r="AV103" s="52">
        <f t="shared" si="100"/>
        <v>26</v>
      </c>
      <c r="AW103" s="52">
        <f t="shared" si="100"/>
        <v>24</v>
      </c>
      <c r="AX103" s="52">
        <f t="shared" si="100"/>
        <v>18</v>
      </c>
      <c r="AY103" s="52">
        <f t="shared" si="100"/>
        <v>26</v>
      </c>
      <c r="AZ103" s="38">
        <f t="shared" si="97"/>
        <v>11</v>
      </c>
    </row>
    <row r="104" spans="2:52" x14ac:dyDescent="0.2">
      <c r="B104" s="25"/>
      <c r="C104" s="25"/>
      <c r="D104" s="25"/>
      <c r="E104" s="25"/>
      <c r="F104" s="25"/>
      <c r="G104" s="25"/>
      <c r="H104" s="25"/>
      <c r="I104" s="25"/>
      <c r="J104" s="25"/>
      <c r="K104" s="25"/>
      <c r="L104" s="25"/>
      <c r="M104" s="25"/>
      <c r="N104" s="25"/>
      <c r="O104" s="25"/>
      <c r="P104" s="25"/>
      <c r="Q104" s="25"/>
      <c r="R104" s="25"/>
      <c r="S104" s="25"/>
      <c r="T104" s="25"/>
      <c r="U104" s="25"/>
      <c r="V104" s="25"/>
      <c r="AD104" s="51" t="s">
        <v>9</v>
      </c>
      <c r="AE104" s="51">
        <f>SUM(AE99:AE103)</f>
        <v>88</v>
      </c>
      <c r="AF104" s="51">
        <f t="shared" ref="AF104:AR104" si="101">SUM(AF99:AF103)</f>
        <v>78</v>
      </c>
      <c r="AG104" s="51">
        <f t="shared" si="101"/>
        <v>114</v>
      </c>
      <c r="AH104" s="51">
        <f t="shared" si="101"/>
        <v>93</v>
      </c>
      <c r="AI104" s="51">
        <f t="shared" si="101"/>
        <v>61</v>
      </c>
      <c r="AJ104" s="51">
        <f t="shared" si="101"/>
        <v>73</v>
      </c>
      <c r="AK104" s="51">
        <f t="shared" si="101"/>
        <v>110</v>
      </c>
      <c r="AL104" s="51">
        <f t="shared" si="101"/>
        <v>63</v>
      </c>
      <c r="AM104" s="51">
        <f t="shared" si="101"/>
        <v>82</v>
      </c>
      <c r="AN104" s="51">
        <f t="shared" si="101"/>
        <v>110</v>
      </c>
      <c r="AO104" s="51">
        <f t="shared" si="101"/>
        <v>199</v>
      </c>
      <c r="AP104" s="51">
        <f>SUM(AP99:AP103)</f>
        <v>160</v>
      </c>
      <c r="AQ104" s="51">
        <f t="shared" si="101"/>
        <v>161</v>
      </c>
      <c r="AR104" s="51">
        <f t="shared" si="101"/>
        <v>165</v>
      </c>
      <c r="AS104" s="51">
        <f>SUM(AS99:AS103)</f>
        <v>76</v>
      </c>
      <c r="AT104" s="51">
        <f t="shared" ref="AT104:AX104" si="102">SUM(AT99:AT103)</f>
        <v>120</v>
      </c>
      <c r="AU104" s="51">
        <f t="shared" si="102"/>
        <v>85</v>
      </c>
      <c r="AV104" s="51">
        <f t="shared" si="102"/>
        <v>110</v>
      </c>
      <c r="AW104" s="51">
        <f t="shared" si="102"/>
        <v>129</v>
      </c>
      <c r="AX104" s="51">
        <f t="shared" si="102"/>
        <v>69</v>
      </c>
      <c r="AY104" s="51">
        <f>SUM(AY99:AY103)</f>
        <v>165</v>
      </c>
      <c r="AZ104" s="38">
        <f>SUM(AE104:AY104)/21</f>
        <v>110.04761904761905</v>
      </c>
    </row>
    <row r="105" spans="2:52" x14ac:dyDescent="0.2">
      <c r="B105" s="25"/>
      <c r="C105" s="25"/>
      <c r="D105" s="25"/>
      <c r="E105" s="25"/>
      <c r="F105" s="25"/>
      <c r="G105" s="25"/>
      <c r="H105" s="25"/>
      <c r="I105" s="25"/>
      <c r="J105" s="25"/>
      <c r="K105" s="25"/>
      <c r="L105" s="25"/>
      <c r="M105" s="25"/>
      <c r="N105" s="25"/>
      <c r="O105" s="25"/>
      <c r="P105" s="25"/>
      <c r="Q105" s="25"/>
      <c r="R105" s="25"/>
      <c r="S105" s="25"/>
      <c r="T105" s="25"/>
      <c r="U105" s="25"/>
      <c r="V105" s="25"/>
    </row>
    <row r="106" spans="2:52" x14ac:dyDescent="0.2">
      <c r="B106" s="25"/>
      <c r="C106" s="25"/>
      <c r="D106" s="25"/>
      <c r="E106" s="25"/>
      <c r="F106" s="25"/>
      <c r="G106" s="25"/>
      <c r="H106" s="25"/>
      <c r="I106" s="25"/>
      <c r="J106" s="25"/>
      <c r="K106" s="25"/>
      <c r="L106" s="25"/>
      <c r="M106" s="25"/>
      <c r="N106" s="25"/>
      <c r="O106" s="25"/>
      <c r="P106" s="25"/>
      <c r="Q106" s="25"/>
      <c r="R106" s="25"/>
      <c r="S106" s="25"/>
      <c r="T106" s="25"/>
      <c r="U106" s="25"/>
      <c r="V106" s="25"/>
    </row>
    <row r="107" spans="2:52" x14ac:dyDescent="0.2">
      <c r="B107" s="25"/>
      <c r="C107" s="25"/>
      <c r="D107" s="25"/>
      <c r="E107" s="25"/>
      <c r="F107" s="25"/>
      <c r="G107" s="25"/>
      <c r="H107" s="25"/>
      <c r="I107" s="25"/>
      <c r="J107" s="25"/>
      <c r="K107" s="25"/>
      <c r="L107" s="25"/>
      <c r="M107" s="25"/>
      <c r="N107" s="25"/>
      <c r="O107" s="25"/>
      <c r="P107" s="25"/>
      <c r="Q107" s="25"/>
      <c r="R107" s="25"/>
      <c r="S107" s="25"/>
      <c r="T107" s="25"/>
      <c r="U107" s="25"/>
      <c r="V107" s="25"/>
    </row>
    <row r="108" spans="2:52" x14ac:dyDescent="0.2">
      <c r="B108" s="25"/>
      <c r="C108" s="25"/>
      <c r="D108" s="25"/>
      <c r="E108" s="25"/>
      <c r="F108" s="25"/>
      <c r="G108" s="25"/>
      <c r="H108" s="25"/>
      <c r="I108" s="25"/>
      <c r="J108" s="25"/>
      <c r="K108" s="25"/>
      <c r="L108" s="25"/>
      <c r="M108" s="25"/>
      <c r="N108" s="25"/>
      <c r="O108" s="25"/>
      <c r="P108" s="25"/>
      <c r="Q108" s="25"/>
      <c r="R108" s="25"/>
      <c r="S108" s="25"/>
      <c r="T108" s="25"/>
      <c r="U108" s="25"/>
      <c r="V108" s="25"/>
    </row>
    <row r="109" spans="2:52" x14ac:dyDescent="0.2">
      <c r="B109" s="25"/>
      <c r="C109" s="25"/>
      <c r="D109" s="25"/>
      <c r="E109" s="25"/>
      <c r="F109" s="25"/>
      <c r="G109" s="25"/>
      <c r="H109" s="25"/>
      <c r="I109" s="25"/>
      <c r="J109" s="25"/>
      <c r="K109" s="25"/>
      <c r="L109" s="25"/>
      <c r="M109" s="25"/>
      <c r="N109" s="25"/>
      <c r="O109" s="25"/>
      <c r="P109" s="25"/>
      <c r="Q109" s="25"/>
      <c r="R109" s="25"/>
      <c r="S109" s="25"/>
      <c r="T109" s="25"/>
      <c r="U109" s="25"/>
      <c r="V109" s="25"/>
    </row>
    <row r="110" spans="2:52" x14ac:dyDescent="0.2">
      <c r="B110" s="25"/>
      <c r="C110" s="25"/>
      <c r="D110" s="25"/>
      <c r="E110" s="25"/>
      <c r="F110" s="25"/>
      <c r="G110" s="25"/>
      <c r="H110" s="25"/>
      <c r="I110" s="25"/>
      <c r="J110" s="25"/>
      <c r="K110" s="25"/>
      <c r="L110" s="25"/>
      <c r="M110" s="25"/>
      <c r="N110" s="25"/>
      <c r="O110" s="25"/>
      <c r="P110" s="25"/>
      <c r="Q110" s="25"/>
      <c r="R110" s="25"/>
      <c r="S110" s="25"/>
      <c r="T110" s="25"/>
      <c r="U110" s="25"/>
      <c r="V110" s="25"/>
    </row>
    <row r="111" spans="2:52" x14ac:dyDescent="0.2">
      <c r="B111" s="25"/>
      <c r="C111" s="25"/>
      <c r="D111" s="25"/>
      <c r="E111" s="25"/>
      <c r="F111" s="25"/>
      <c r="G111" s="25"/>
      <c r="H111" s="25"/>
      <c r="I111" s="25"/>
      <c r="J111" s="25"/>
      <c r="K111" s="25"/>
      <c r="L111" s="25"/>
      <c r="M111" s="25"/>
      <c r="N111" s="25"/>
      <c r="O111" s="25"/>
      <c r="P111" s="25"/>
      <c r="Q111" s="25"/>
      <c r="R111" s="25"/>
      <c r="S111" s="25"/>
      <c r="T111" s="25"/>
      <c r="U111" s="25"/>
      <c r="V111" s="25"/>
    </row>
    <row r="112" spans="2:52" x14ac:dyDescent="0.2">
      <c r="B112" s="25"/>
      <c r="C112" s="25"/>
      <c r="D112" s="25"/>
      <c r="E112" s="25"/>
      <c r="F112" s="25"/>
      <c r="G112" s="25"/>
      <c r="H112" s="25"/>
      <c r="I112" s="25"/>
      <c r="J112" s="25"/>
      <c r="K112" s="25"/>
      <c r="L112" s="25"/>
      <c r="M112" s="25"/>
      <c r="N112" s="25"/>
      <c r="O112" s="25"/>
      <c r="P112" s="25"/>
      <c r="Q112" s="25"/>
      <c r="R112" s="25"/>
      <c r="S112" s="25"/>
      <c r="T112" s="25"/>
      <c r="U112" s="25"/>
      <c r="V112" s="25"/>
    </row>
    <row r="113" spans="2:22" x14ac:dyDescent="0.2">
      <c r="B113" s="25"/>
      <c r="C113" s="25"/>
      <c r="D113" s="25"/>
      <c r="E113" s="25"/>
      <c r="F113" s="25"/>
      <c r="G113" s="25"/>
      <c r="H113" s="25"/>
      <c r="I113" s="25"/>
      <c r="J113" s="25"/>
      <c r="K113" s="25"/>
      <c r="L113" s="25"/>
      <c r="M113" s="25"/>
      <c r="N113" s="25"/>
      <c r="O113" s="25"/>
      <c r="P113" s="25"/>
      <c r="Q113" s="25"/>
      <c r="R113" s="25"/>
      <c r="S113" s="25"/>
      <c r="T113" s="25"/>
      <c r="U113" s="25"/>
      <c r="V113" s="25"/>
    </row>
    <row r="114" spans="2:22" x14ac:dyDescent="0.2">
      <c r="B114" s="25"/>
      <c r="C114" s="25"/>
      <c r="D114" s="25"/>
      <c r="E114" s="25"/>
      <c r="F114" s="25"/>
      <c r="G114" s="25"/>
      <c r="H114" s="25"/>
      <c r="I114" s="25"/>
      <c r="J114" s="25"/>
      <c r="K114" s="25"/>
      <c r="L114" s="25"/>
      <c r="M114" s="25"/>
      <c r="N114" s="25"/>
      <c r="O114" s="25"/>
      <c r="P114" s="25"/>
      <c r="Q114" s="25"/>
      <c r="R114" s="25"/>
      <c r="S114" s="25"/>
      <c r="T114" s="25"/>
      <c r="U114" s="25"/>
      <c r="V114" s="25"/>
    </row>
    <row r="115" spans="2:22" x14ac:dyDescent="0.2">
      <c r="B115" s="25"/>
      <c r="C115" s="25"/>
      <c r="D115" s="25"/>
      <c r="E115" s="25"/>
      <c r="F115" s="25"/>
      <c r="G115" s="25"/>
      <c r="H115" s="25"/>
      <c r="I115" s="25"/>
      <c r="J115" s="25"/>
      <c r="K115" s="25"/>
      <c r="L115" s="25"/>
      <c r="M115" s="25"/>
      <c r="N115" s="25"/>
      <c r="O115" s="25"/>
      <c r="P115" s="25"/>
      <c r="Q115" s="25"/>
      <c r="R115" s="25"/>
      <c r="S115" s="25"/>
      <c r="T115" s="25"/>
      <c r="U115" s="25"/>
      <c r="V115" s="25"/>
    </row>
    <row r="116" spans="2:22" x14ac:dyDescent="0.2">
      <c r="B116" s="25"/>
      <c r="C116" s="25"/>
      <c r="D116" s="25"/>
      <c r="E116" s="25"/>
      <c r="F116" s="25"/>
      <c r="G116" s="25"/>
      <c r="H116" s="25"/>
      <c r="I116" s="25"/>
      <c r="J116" s="25"/>
      <c r="K116" s="25"/>
      <c r="L116" s="25"/>
      <c r="M116" s="25"/>
      <c r="N116" s="25"/>
      <c r="O116" s="25"/>
      <c r="P116" s="25"/>
      <c r="Q116" s="25"/>
      <c r="R116" s="25"/>
      <c r="S116" s="25"/>
      <c r="T116" s="25"/>
      <c r="U116" s="25"/>
      <c r="V116" s="25"/>
    </row>
    <row r="117" spans="2:22" x14ac:dyDescent="0.2">
      <c r="B117" s="25"/>
      <c r="C117" s="25"/>
      <c r="D117" s="25"/>
      <c r="E117" s="25"/>
      <c r="F117" s="25"/>
      <c r="G117" s="25"/>
      <c r="H117" s="25"/>
      <c r="I117" s="25"/>
      <c r="J117" s="25"/>
      <c r="K117" s="25"/>
      <c r="L117" s="25"/>
      <c r="M117" s="25"/>
      <c r="N117" s="25"/>
      <c r="O117" s="25"/>
      <c r="P117" s="25"/>
      <c r="Q117" s="25"/>
      <c r="R117" s="25"/>
      <c r="S117" s="25"/>
      <c r="T117" s="25"/>
      <c r="U117" s="25"/>
      <c r="V117" s="25"/>
    </row>
    <row r="118" spans="2:22" x14ac:dyDescent="0.2">
      <c r="B118" s="25"/>
      <c r="C118" s="25"/>
      <c r="D118" s="25"/>
      <c r="E118" s="25"/>
      <c r="F118" s="25"/>
      <c r="G118" s="25"/>
      <c r="H118" s="25"/>
      <c r="I118" s="25"/>
      <c r="J118" s="25"/>
      <c r="K118" s="25"/>
      <c r="L118" s="25"/>
      <c r="M118" s="25"/>
      <c r="N118" s="25"/>
      <c r="O118" s="25"/>
      <c r="P118" s="25"/>
      <c r="Q118" s="25"/>
      <c r="R118" s="25"/>
      <c r="S118" s="25"/>
      <c r="T118" s="25"/>
      <c r="U118" s="25"/>
      <c r="V118" s="25"/>
    </row>
    <row r="119" spans="2:22" x14ac:dyDescent="0.2">
      <c r="B119" s="25"/>
      <c r="C119" s="25"/>
      <c r="D119" s="25"/>
      <c r="E119" s="25"/>
      <c r="F119" s="25"/>
      <c r="G119" s="25"/>
      <c r="H119" s="25"/>
      <c r="I119" s="25"/>
      <c r="J119" s="25"/>
      <c r="K119" s="25"/>
      <c r="L119" s="25"/>
      <c r="M119" s="25"/>
      <c r="N119" s="25"/>
      <c r="O119" s="25"/>
      <c r="P119" s="25"/>
      <c r="Q119" s="25"/>
      <c r="R119" s="25"/>
      <c r="S119" s="25"/>
      <c r="T119" s="25"/>
      <c r="U119" s="25"/>
      <c r="V119" s="25"/>
    </row>
    <row r="120" spans="2:22" x14ac:dyDescent="0.2">
      <c r="B120" s="25"/>
      <c r="C120" s="25"/>
      <c r="D120" s="25"/>
      <c r="E120" s="25"/>
      <c r="F120" s="25"/>
      <c r="G120" s="25"/>
      <c r="H120" s="25"/>
      <c r="I120" s="25"/>
      <c r="J120" s="25"/>
      <c r="K120" s="25"/>
      <c r="L120" s="25"/>
      <c r="M120" s="25"/>
      <c r="N120" s="25"/>
      <c r="O120" s="25"/>
      <c r="P120" s="25"/>
      <c r="Q120" s="25"/>
      <c r="R120" s="25"/>
      <c r="S120" s="25"/>
      <c r="T120" s="25"/>
      <c r="U120" s="25"/>
      <c r="V120" s="25"/>
    </row>
    <row r="121" spans="2:22" x14ac:dyDescent="0.2">
      <c r="B121" s="25"/>
      <c r="C121" s="25"/>
      <c r="D121" s="25"/>
      <c r="E121" s="25"/>
      <c r="F121" s="25"/>
      <c r="G121" s="25"/>
      <c r="H121" s="25"/>
      <c r="I121" s="25"/>
      <c r="J121" s="25"/>
      <c r="K121" s="25"/>
      <c r="L121" s="25"/>
      <c r="M121" s="25"/>
      <c r="N121" s="25"/>
      <c r="O121" s="25"/>
      <c r="P121" s="25"/>
      <c r="Q121" s="25"/>
      <c r="R121" s="25"/>
      <c r="S121" s="25"/>
      <c r="T121" s="25"/>
      <c r="U121" s="25"/>
      <c r="V121" s="25"/>
    </row>
    <row r="122" spans="2:22" x14ac:dyDescent="0.2">
      <c r="B122" s="25"/>
      <c r="C122" s="25"/>
      <c r="D122" s="25"/>
      <c r="E122" s="25"/>
      <c r="F122" s="25"/>
      <c r="G122" s="25"/>
      <c r="H122" s="25"/>
      <c r="I122" s="25"/>
      <c r="J122" s="25"/>
      <c r="K122" s="25"/>
      <c r="L122" s="25"/>
      <c r="M122" s="25"/>
      <c r="N122" s="25"/>
      <c r="O122" s="25"/>
      <c r="P122" s="25"/>
      <c r="Q122" s="25"/>
      <c r="R122" s="25"/>
      <c r="S122" s="25"/>
      <c r="T122" s="25"/>
      <c r="U122" s="25"/>
      <c r="V122" s="25"/>
    </row>
    <row r="123" spans="2:22" x14ac:dyDescent="0.2">
      <c r="B123" s="25"/>
      <c r="C123" s="25"/>
      <c r="D123" s="25"/>
      <c r="E123" s="25"/>
      <c r="F123" s="25"/>
      <c r="G123" s="25"/>
      <c r="H123" s="25"/>
      <c r="I123" s="25"/>
      <c r="J123" s="25"/>
      <c r="K123" s="25"/>
      <c r="L123" s="25"/>
      <c r="M123" s="25"/>
      <c r="N123" s="25"/>
      <c r="O123" s="25"/>
      <c r="P123" s="25"/>
      <c r="Q123" s="25"/>
      <c r="R123" s="25"/>
      <c r="S123" s="25"/>
      <c r="T123" s="25"/>
      <c r="U123" s="25"/>
      <c r="V123" s="25"/>
    </row>
    <row r="124" spans="2:22" x14ac:dyDescent="0.2">
      <c r="B124" s="25"/>
      <c r="C124" s="25"/>
      <c r="D124" s="25"/>
      <c r="E124" s="25"/>
      <c r="F124" s="25"/>
      <c r="G124" s="25"/>
      <c r="H124" s="25"/>
      <c r="I124" s="25"/>
      <c r="J124" s="25"/>
      <c r="K124" s="25"/>
      <c r="L124" s="25"/>
      <c r="M124" s="25"/>
      <c r="N124" s="25"/>
      <c r="O124" s="25"/>
      <c r="P124" s="25"/>
      <c r="Q124" s="25"/>
      <c r="R124" s="25"/>
      <c r="S124" s="25"/>
      <c r="T124" s="25"/>
      <c r="U124" s="25"/>
      <c r="V124" s="25"/>
    </row>
    <row r="125" spans="2:22" x14ac:dyDescent="0.2">
      <c r="B125" s="25"/>
      <c r="C125" s="25"/>
      <c r="D125" s="25"/>
      <c r="E125" s="25"/>
      <c r="F125" s="25"/>
      <c r="G125" s="25"/>
      <c r="H125" s="25"/>
      <c r="I125" s="25"/>
      <c r="J125" s="25"/>
      <c r="K125" s="25"/>
      <c r="L125" s="25"/>
      <c r="M125" s="25"/>
      <c r="N125" s="25"/>
      <c r="O125" s="25"/>
      <c r="P125" s="25"/>
      <c r="Q125" s="25"/>
      <c r="R125" s="25"/>
      <c r="S125" s="25"/>
      <c r="T125" s="25"/>
      <c r="U125" s="25"/>
      <c r="V125" s="25"/>
    </row>
    <row r="126" spans="2:22" x14ac:dyDescent="0.2">
      <c r="B126" s="25"/>
      <c r="C126" s="25"/>
      <c r="D126" s="25"/>
      <c r="E126" s="25"/>
      <c r="F126" s="25"/>
      <c r="G126" s="25"/>
      <c r="H126" s="25"/>
      <c r="I126" s="25"/>
      <c r="J126" s="25"/>
      <c r="K126" s="25"/>
      <c r="L126" s="25"/>
      <c r="M126" s="25"/>
      <c r="N126" s="25"/>
      <c r="O126" s="25"/>
      <c r="P126" s="25"/>
      <c r="Q126" s="25"/>
      <c r="R126" s="25"/>
      <c r="S126" s="25"/>
      <c r="T126" s="25"/>
      <c r="U126" s="25"/>
      <c r="V126" s="25"/>
    </row>
    <row r="127" spans="2:22" x14ac:dyDescent="0.2">
      <c r="B127" s="25"/>
      <c r="C127" s="25"/>
      <c r="D127" s="25"/>
      <c r="E127" s="25"/>
      <c r="F127" s="25"/>
      <c r="G127" s="25"/>
      <c r="H127" s="25"/>
      <c r="I127" s="25"/>
      <c r="J127" s="25"/>
      <c r="K127" s="25"/>
      <c r="L127" s="25"/>
      <c r="M127" s="25"/>
      <c r="N127" s="25"/>
      <c r="O127" s="25"/>
      <c r="P127" s="25"/>
      <c r="Q127" s="25"/>
      <c r="R127" s="25"/>
      <c r="S127" s="25"/>
      <c r="T127" s="25"/>
      <c r="U127" s="25"/>
      <c r="V127" s="25"/>
    </row>
    <row r="128" spans="2:22" x14ac:dyDescent="0.2">
      <c r="B128" s="25"/>
      <c r="C128" s="25"/>
      <c r="D128" s="25"/>
      <c r="E128" s="25"/>
      <c r="F128" s="25"/>
      <c r="G128" s="25"/>
      <c r="H128" s="25"/>
      <c r="I128" s="25"/>
      <c r="J128" s="25"/>
      <c r="K128" s="25"/>
      <c r="L128" s="25"/>
      <c r="M128" s="25"/>
      <c r="N128" s="25"/>
      <c r="O128" s="25"/>
      <c r="P128" s="25"/>
      <c r="Q128" s="25"/>
      <c r="R128" s="25"/>
      <c r="S128" s="25"/>
      <c r="T128" s="25"/>
      <c r="U128" s="25"/>
      <c r="V128" s="25"/>
    </row>
    <row r="129" spans="2:22" x14ac:dyDescent="0.2">
      <c r="B129" s="25"/>
      <c r="C129" s="25"/>
      <c r="D129" s="25"/>
      <c r="E129" s="25"/>
      <c r="F129" s="25"/>
      <c r="G129" s="25"/>
      <c r="H129" s="25"/>
      <c r="I129" s="25"/>
      <c r="J129" s="25"/>
      <c r="K129" s="25"/>
      <c r="L129" s="25"/>
      <c r="M129" s="25"/>
      <c r="N129" s="25"/>
      <c r="O129" s="25"/>
      <c r="P129" s="25"/>
      <c r="Q129" s="25"/>
      <c r="R129" s="25"/>
      <c r="S129" s="25"/>
      <c r="T129" s="25"/>
      <c r="U129" s="25"/>
      <c r="V129" s="25"/>
    </row>
    <row r="130" spans="2:22" x14ac:dyDescent="0.2">
      <c r="B130" s="25"/>
      <c r="C130" s="25"/>
      <c r="D130" s="25"/>
      <c r="E130" s="25"/>
      <c r="F130" s="25"/>
      <c r="G130" s="25"/>
      <c r="H130" s="25"/>
      <c r="I130" s="25"/>
      <c r="J130" s="25"/>
      <c r="K130" s="25"/>
      <c r="L130" s="25"/>
      <c r="M130" s="25"/>
      <c r="N130" s="25"/>
      <c r="O130" s="25"/>
      <c r="P130" s="25"/>
      <c r="Q130" s="25"/>
      <c r="R130" s="25"/>
      <c r="S130" s="25"/>
      <c r="T130" s="25"/>
      <c r="U130" s="25"/>
      <c r="V130" s="25"/>
    </row>
    <row r="131" spans="2:22" x14ac:dyDescent="0.2">
      <c r="B131" s="25"/>
      <c r="C131" s="25"/>
      <c r="D131" s="25"/>
      <c r="E131" s="25"/>
      <c r="F131" s="25"/>
      <c r="G131" s="25"/>
      <c r="H131" s="25"/>
      <c r="I131" s="25"/>
      <c r="J131" s="25"/>
      <c r="K131" s="25"/>
      <c r="L131" s="25"/>
      <c r="M131" s="25"/>
      <c r="N131" s="25"/>
      <c r="O131" s="25"/>
      <c r="P131" s="25"/>
      <c r="Q131" s="25"/>
      <c r="R131" s="25"/>
      <c r="S131" s="25"/>
      <c r="T131" s="25"/>
      <c r="U131" s="25"/>
      <c r="V131" s="25"/>
    </row>
    <row r="132" spans="2:22" x14ac:dyDescent="0.2">
      <c r="B132" s="25"/>
      <c r="C132" s="25"/>
      <c r="D132" s="25"/>
      <c r="E132" s="25"/>
      <c r="F132" s="25"/>
      <c r="G132" s="25"/>
      <c r="H132" s="25"/>
      <c r="I132" s="25"/>
      <c r="J132" s="25"/>
      <c r="K132" s="25"/>
      <c r="L132" s="25"/>
      <c r="M132" s="25"/>
      <c r="N132" s="25"/>
      <c r="O132" s="25"/>
      <c r="P132" s="25"/>
      <c r="Q132" s="25"/>
      <c r="R132" s="25"/>
      <c r="S132" s="25"/>
      <c r="T132" s="25"/>
      <c r="U132" s="25"/>
      <c r="V132" s="25"/>
    </row>
    <row r="133" spans="2:22" x14ac:dyDescent="0.2">
      <c r="B133" s="25"/>
      <c r="C133" s="25"/>
      <c r="D133" s="25"/>
      <c r="E133" s="25"/>
      <c r="F133" s="25"/>
      <c r="G133" s="25"/>
      <c r="H133" s="25"/>
      <c r="I133" s="25"/>
      <c r="J133" s="25"/>
      <c r="K133" s="25"/>
      <c r="L133" s="25"/>
      <c r="M133" s="25"/>
      <c r="N133" s="25"/>
      <c r="O133" s="25"/>
      <c r="P133" s="25"/>
      <c r="Q133" s="25"/>
      <c r="R133" s="25"/>
      <c r="S133" s="25"/>
      <c r="T133" s="25"/>
      <c r="U133" s="25"/>
      <c r="V133" s="25"/>
    </row>
    <row r="134" spans="2:22" x14ac:dyDescent="0.2">
      <c r="B134" s="25"/>
      <c r="C134" s="25"/>
      <c r="D134" s="25"/>
      <c r="E134" s="25"/>
      <c r="F134" s="25"/>
      <c r="G134" s="25"/>
      <c r="H134" s="25"/>
      <c r="I134" s="25"/>
      <c r="J134" s="25"/>
      <c r="K134" s="25"/>
      <c r="L134" s="25"/>
      <c r="M134" s="25"/>
      <c r="N134" s="25"/>
      <c r="O134" s="25"/>
      <c r="P134" s="25"/>
      <c r="Q134" s="25"/>
      <c r="R134" s="25"/>
      <c r="S134" s="25"/>
      <c r="T134" s="25"/>
      <c r="U134" s="25"/>
      <c r="V134" s="25"/>
    </row>
    <row r="135" spans="2:22" x14ac:dyDescent="0.2">
      <c r="B135" s="25"/>
      <c r="C135" s="25"/>
      <c r="D135" s="25"/>
      <c r="E135" s="25"/>
      <c r="F135" s="25"/>
      <c r="G135" s="25"/>
      <c r="H135" s="25"/>
      <c r="I135" s="25"/>
      <c r="J135" s="25"/>
      <c r="K135" s="25"/>
      <c r="L135" s="25"/>
      <c r="M135" s="25"/>
      <c r="N135" s="25"/>
      <c r="O135" s="25"/>
      <c r="P135" s="25"/>
      <c r="Q135" s="25"/>
      <c r="R135" s="25"/>
      <c r="S135" s="25"/>
      <c r="T135" s="25"/>
      <c r="U135" s="25"/>
      <c r="V135" s="25"/>
    </row>
    <row r="136" spans="2:22" x14ac:dyDescent="0.2">
      <c r="B136" s="25"/>
      <c r="C136" s="25"/>
      <c r="D136" s="25"/>
      <c r="E136" s="25"/>
      <c r="F136" s="25"/>
      <c r="G136" s="25"/>
      <c r="H136" s="25"/>
      <c r="I136" s="25"/>
      <c r="J136" s="25"/>
      <c r="K136" s="25"/>
      <c r="L136" s="25"/>
      <c r="M136" s="25"/>
      <c r="N136" s="25"/>
      <c r="O136" s="25"/>
      <c r="P136" s="25"/>
      <c r="Q136" s="25"/>
      <c r="R136" s="25"/>
      <c r="S136" s="25"/>
      <c r="T136" s="25"/>
      <c r="U136" s="25"/>
      <c r="V136" s="25"/>
    </row>
    <row r="137" spans="2:22" x14ac:dyDescent="0.2">
      <c r="B137" s="25"/>
      <c r="C137" s="25"/>
      <c r="D137" s="25"/>
      <c r="E137" s="25"/>
      <c r="F137" s="25"/>
      <c r="G137" s="25"/>
      <c r="H137" s="25"/>
      <c r="I137" s="25"/>
      <c r="J137" s="25"/>
      <c r="K137" s="25"/>
      <c r="L137" s="25"/>
      <c r="M137" s="25"/>
      <c r="N137" s="25"/>
      <c r="O137" s="25"/>
      <c r="P137" s="25"/>
      <c r="Q137" s="25"/>
      <c r="R137" s="25"/>
      <c r="S137" s="25"/>
      <c r="T137" s="25"/>
      <c r="U137" s="25"/>
      <c r="V137" s="25"/>
    </row>
    <row r="138" spans="2:22" x14ac:dyDescent="0.2">
      <c r="B138" s="25"/>
      <c r="C138" s="25"/>
      <c r="D138" s="25"/>
      <c r="E138" s="25"/>
      <c r="F138" s="25"/>
      <c r="G138" s="25"/>
      <c r="H138" s="25"/>
      <c r="I138" s="25"/>
      <c r="J138" s="25"/>
      <c r="K138" s="25"/>
      <c r="L138" s="25"/>
      <c r="M138" s="25"/>
      <c r="N138" s="25"/>
      <c r="O138" s="25"/>
      <c r="P138" s="25"/>
      <c r="Q138" s="25"/>
      <c r="R138" s="25"/>
      <c r="S138" s="25"/>
      <c r="T138" s="25"/>
      <c r="U138" s="25"/>
      <c r="V138" s="25"/>
    </row>
    <row r="139" spans="2:22" x14ac:dyDescent="0.2">
      <c r="B139" s="25"/>
      <c r="C139" s="25"/>
      <c r="D139" s="25"/>
      <c r="E139" s="25"/>
      <c r="F139" s="25"/>
      <c r="G139" s="25"/>
      <c r="H139" s="25"/>
      <c r="I139" s="25"/>
      <c r="J139" s="25"/>
      <c r="K139" s="25"/>
      <c r="L139" s="25"/>
      <c r="M139" s="25"/>
      <c r="N139" s="25"/>
      <c r="O139" s="25"/>
      <c r="P139" s="25"/>
      <c r="Q139" s="25"/>
      <c r="R139" s="25"/>
      <c r="S139" s="25"/>
      <c r="T139" s="25"/>
      <c r="U139" s="25"/>
      <c r="V139" s="25"/>
    </row>
    <row r="140" spans="2:22" x14ac:dyDescent="0.2">
      <c r="B140" s="25"/>
      <c r="C140" s="25"/>
      <c r="D140" s="25"/>
      <c r="E140" s="25"/>
      <c r="F140" s="25"/>
      <c r="G140" s="25"/>
      <c r="H140" s="25"/>
      <c r="I140" s="25"/>
      <c r="J140" s="25"/>
      <c r="K140" s="25"/>
      <c r="L140" s="25"/>
      <c r="M140" s="25"/>
      <c r="N140" s="25"/>
      <c r="O140" s="25"/>
      <c r="P140" s="25"/>
      <c r="Q140" s="25"/>
      <c r="R140" s="25"/>
      <c r="S140" s="25"/>
      <c r="T140" s="25"/>
      <c r="U140" s="25"/>
      <c r="V140" s="25"/>
    </row>
    <row r="141" spans="2:22" x14ac:dyDescent="0.2">
      <c r="B141" s="25"/>
      <c r="C141" s="25"/>
      <c r="D141" s="25"/>
      <c r="E141" s="25"/>
      <c r="F141" s="25"/>
      <c r="G141" s="25"/>
      <c r="H141" s="25"/>
      <c r="I141" s="25"/>
      <c r="J141" s="25"/>
      <c r="K141" s="25"/>
      <c r="L141" s="25"/>
      <c r="M141" s="25"/>
      <c r="N141" s="25"/>
      <c r="O141" s="25"/>
      <c r="P141" s="25"/>
      <c r="Q141" s="25"/>
      <c r="R141" s="25"/>
      <c r="S141" s="25"/>
      <c r="T141" s="25"/>
      <c r="U141" s="25"/>
      <c r="V141" s="25"/>
    </row>
    <row r="142" spans="2:22" x14ac:dyDescent="0.2">
      <c r="B142" s="25"/>
      <c r="C142" s="25"/>
      <c r="D142" s="25"/>
      <c r="E142" s="25"/>
      <c r="F142" s="25"/>
      <c r="G142" s="25"/>
      <c r="H142" s="25"/>
      <c r="I142" s="25"/>
      <c r="J142" s="25"/>
      <c r="K142" s="25"/>
      <c r="L142" s="25"/>
      <c r="M142" s="25"/>
      <c r="N142" s="25"/>
      <c r="O142" s="25"/>
      <c r="P142" s="25"/>
      <c r="Q142" s="25"/>
      <c r="R142" s="25"/>
      <c r="S142" s="25"/>
      <c r="T142" s="25"/>
      <c r="U142" s="25"/>
      <c r="V142" s="25"/>
    </row>
    <row r="143" spans="2:22" x14ac:dyDescent="0.2">
      <c r="B143" s="25"/>
      <c r="C143" s="25"/>
      <c r="D143" s="25"/>
      <c r="E143" s="25"/>
      <c r="F143" s="25"/>
      <c r="G143" s="25"/>
      <c r="H143" s="25"/>
      <c r="I143" s="25"/>
      <c r="J143" s="25"/>
      <c r="K143" s="25"/>
      <c r="L143" s="25"/>
      <c r="M143" s="25"/>
      <c r="N143" s="25"/>
      <c r="O143" s="25"/>
      <c r="P143" s="25"/>
      <c r="Q143" s="25"/>
      <c r="R143" s="25"/>
      <c r="S143" s="25"/>
      <c r="T143" s="25"/>
      <c r="U143" s="25"/>
      <c r="V143" s="25"/>
    </row>
    <row r="144" spans="2:22" x14ac:dyDescent="0.2">
      <c r="B144" s="25"/>
      <c r="C144" s="25"/>
      <c r="D144" s="25"/>
      <c r="E144" s="25"/>
      <c r="F144" s="25"/>
      <c r="G144" s="25"/>
      <c r="H144" s="25"/>
      <c r="I144" s="25"/>
      <c r="J144" s="25"/>
      <c r="K144" s="25"/>
      <c r="L144" s="25"/>
      <c r="M144" s="25"/>
      <c r="N144" s="25"/>
      <c r="O144" s="25"/>
      <c r="P144" s="25"/>
      <c r="Q144" s="25"/>
      <c r="R144" s="25"/>
      <c r="S144" s="25"/>
      <c r="T144" s="25"/>
      <c r="U144" s="25"/>
      <c r="V144" s="25"/>
    </row>
    <row r="145" spans="2:22" x14ac:dyDescent="0.2">
      <c r="B145" s="25"/>
      <c r="C145" s="25"/>
      <c r="D145" s="25"/>
      <c r="E145" s="25"/>
      <c r="F145" s="25"/>
      <c r="G145" s="25"/>
      <c r="H145" s="25"/>
      <c r="I145" s="25"/>
      <c r="J145" s="25"/>
      <c r="K145" s="25"/>
      <c r="L145" s="25"/>
      <c r="M145" s="25"/>
      <c r="N145" s="25"/>
      <c r="O145" s="25"/>
      <c r="P145" s="25"/>
      <c r="Q145" s="25"/>
      <c r="R145" s="25"/>
      <c r="S145" s="25"/>
      <c r="T145" s="25"/>
      <c r="U145" s="25"/>
      <c r="V145" s="25"/>
    </row>
    <row r="146" spans="2:22" x14ac:dyDescent="0.2">
      <c r="B146" s="25"/>
      <c r="C146" s="25"/>
      <c r="D146" s="25"/>
      <c r="E146" s="25"/>
      <c r="F146" s="25"/>
      <c r="G146" s="25"/>
      <c r="H146" s="25"/>
      <c r="I146" s="25"/>
      <c r="J146" s="25"/>
      <c r="K146" s="25"/>
      <c r="L146" s="25"/>
      <c r="M146" s="25"/>
      <c r="N146" s="25"/>
      <c r="O146" s="25"/>
      <c r="P146" s="25"/>
      <c r="Q146" s="25"/>
      <c r="R146" s="25"/>
      <c r="S146" s="25"/>
      <c r="T146" s="25"/>
      <c r="U146" s="25"/>
      <c r="V146" s="25"/>
    </row>
    <row r="147" spans="2:22" x14ac:dyDescent="0.2">
      <c r="B147" s="25"/>
      <c r="C147" s="25"/>
      <c r="D147" s="25"/>
      <c r="E147" s="25"/>
      <c r="F147" s="25"/>
      <c r="G147" s="25"/>
      <c r="H147" s="25"/>
      <c r="I147" s="25"/>
      <c r="J147" s="25"/>
      <c r="K147" s="25"/>
      <c r="L147" s="25"/>
      <c r="M147" s="25"/>
      <c r="N147" s="25"/>
      <c r="O147" s="25"/>
      <c r="P147" s="25"/>
      <c r="Q147" s="25"/>
      <c r="R147" s="25"/>
      <c r="S147" s="25"/>
      <c r="T147" s="25"/>
      <c r="U147" s="25"/>
      <c r="V147" s="25"/>
    </row>
    <row r="148" spans="2:22" x14ac:dyDescent="0.2">
      <c r="B148" s="25"/>
      <c r="C148" s="25"/>
      <c r="D148" s="25"/>
      <c r="E148" s="25"/>
      <c r="F148" s="25"/>
      <c r="G148" s="25"/>
      <c r="H148" s="25"/>
      <c r="I148" s="25"/>
      <c r="J148" s="25"/>
      <c r="K148" s="25"/>
      <c r="L148" s="25"/>
      <c r="M148" s="25"/>
      <c r="N148" s="25"/>
      <c r="O148" s="25"/>
      <c r="P148" s="25"/>
      <c r="Q148" s="25"/>
      <c r="R148" s="25"/>
      <c r="S148" s="25"/>
      <c r="T148" s="25"/>
      <c r="U148" s="25"/>
      <c r="V148" s="25"/>
    </row>
    <row r="149" spans="2:22" x14ac:dyDescent="0.2">
      <c r="B149" s="25"/>
      <c r="C149" s="25"/>
      <c r="D149" s="25"/>
      <c r="E149" s="25"/>
      <c r="F149" s="25"/>
      <c r="G149" s="25"/>
      <c r="H149" s="25"/>
      <c r="I149" s="25"/>
      <c r="J149" s="25"/>
      <c r="K149" s="25"/>
      <c r="L149" s="25"/>
      <c r="M149" s="25"/>
      <c r="N149" s="25"/>
      <c r="O149" s="25"/>
      <c r="P149" s="25"/>
      <c r="Q149" s="25"/>
      <c r="R149" s="25"/>
      <c r="S149" s="25"/>
      <c r="T149" s="25"/>
      <c r="U149" s="25"/>
      <c r="V149" s="25"/>
    </row>
    <row r="150" spans="2:22" x14ac:dyDescent="0.2">
      <c r="B150" s="25"/>
      <c r="C150" s="25"/>
      <c r="D150" s="25"/>
      <c r="E150" s="25"/>
      <c r="F150" s="25"/>
      <c r="G150" s="25"/>
      <c r="H150" s="25"/>
      <c r="I150" s="25"/>
      <c r="J150" s="25"/>
      <c r="K150" s="25"/>
      <c r="L150" s="25"/>
      <c r="M150" s="25"/>
      <c r="N150" s="25"/>
      <c r="O150" s="25"/>
      <c r="P150" s="25"/>
      <c r="Q150" s="25"/>
      <c r="R150" s="25"/>
      <c r="S150" s="25"/>
      <c r="T150" s="25"/>
      <c r="U150" s="25"/>
      <c r="V150" s="25"/>
    </row>
    <row r="151" spans="2:22" x14ac:dyDescent="0.2">
      <c r="B151" s="25"/>
      <c r="C151" s="25"/>
      <c r="D151" s="25"/>
      <c r="E151" s="25"/>
      <c r="F151" s="25"/>
      <c r="G151" s="25"/>
      <c r="H151" s="25"/>
      <c r="I151" s="25"/>
      <c r="J151" s="25"/>
      <c r="K151" s="25"/>
      <c r="L151" s="25"/>
      <c r="M151" s="25"/>
      <c r="N151" s="25"/>
      <c r="O151" s="25"/>
      <c r="P151" s="25"/>
      <c r="Q151" s="25"/>
      <c r="R151" s="25"/>
      <c r="S151" s="25"/>
      <c r="T151" s="25"/>
      <c r="U151" s="25"/>
      <c r="V151" s="25"/>
    </row>
    <row r="152" spans="2:22" x14ac:dyDescent="0.2">
      <c r="B152" s="25"/>
      <c r="C152" s="25"/>
      <c r="D152" s="25"/>
      <c r="E152" s="25"/>
      <c r="F152" s="25"/>
      <c r="G152" s="25"/>
      <c r="H152" s="25"/>
      <c r="I152" s="25"/>
      <c r="J152" s="25"/>
      <c r="K152" s="25"/>
      <c r="L152" s="25"/>
      <c r="M152" s="25"/>
      <c r="N152" s="25"/>
      <c r="O152" s="25"/>
      <c r="P152" s="25"/>
      <c r="Q152" s="25"/>
      <c r="R152" s="25"/>
      <c r="S152" s="25"/>
      <c r="T152" s="25"/>
      <c r="U152" s="25"/>
      <c r="V152" s="25"/>
    </row>
    <row r="153" spans="2:22" x14ac:dyDescent="0.2">
      <c r="B153" s="25"/>
      <c r="C153" s="25"/>
      <c r="D153" s="25"/>
      <c r="E153" s="25"/>
      <c r="F153" s="25"/>
      <c r="G153" s="25"/>
      <c r="H153" s="25"/>
      <c r="I153" s="25"/>
      <c r="J153" s="25"/>
      <c r="K153" s="25"/>
      <c r="L153" s="25"/>
      <c r="M153" s="25"/>
      <c r="N153" s="25"/>
      <c r="O153" s="25"/>
      <c r="P153" s="25"/>
      <c r="Q153" s="25"/>
      <c r="R153" s="25"/>
      <c r="S153" s="25"/>
      <c r="T153" s="25"/>
      <c r="U153" s="25"/>
      <c r="V153" s="25"/>
    </row>
    <row r="154" spans="2:22" x14ac:dyDescent="0.2">
      <c r="B154" s="25"/>
      <c r="C154" s="25"/>
      <c r="D154" s="25"/>
      <c r="E154" s="25"/>
      <c r="F154" s="25"/>
      <c r="G154" s="25"/>
      <c r="H154" s="25"/>
      <c r="I154" s="25"/>
      <c r="J154" s="25"/>
      <c r="K154" s="25"/>
      <c r="L154" s="25"/>
      <c r="M154" s="25"/>
      <c r="N154" s="25"/>
      <c r="O154" s="25"/>
      <c r="P154" s="25"/>
      <c r="Q154" s="25"/>
      <c r="R154" s="25"/>
      <c r="S154" s="25"/>
      <c r="T154" s="25"/>
      <c r="U154" s="25"/>
      <c r="V154" s="25"/>
    </row>
    <row r="155" spans="2:22" x14ac:dyDescent="0.2">
      <c r="B155" s="25"/>
      <c r="C155" s="25"/>
      <c r="D155" s="25"/>
      <c r="E155" s="25"/>
      <c r="F155" s="25"/>
      <c r="G155" s="25"/>
      <c r="H155" s="25"/>
      <c r="I155" s="25"/>
      <c r="J155" s="25"/>
      <c r="K155" s="25"/>
      <c r="L155" s="25"/>
      <c r="M155" s="25"/>
      <c r="N155" s="25"/>
      <c r="O155" s="25"/>
      <c r="P155" s="25"/>
      <c r="Q155" s="25"/>
      <c r="R155" s="25"/>
      <c r="S155" s="25"/>
      <c r="T155" s="25"/>
      <c r="U155" s="25"/>
      <c r="V155" s="25"/>
    </row>
    <row r="156" spans="2:22" x14ac:dyDescent="0.2">
      <c r="B156" s="25"/>
      <c r="C156" s="25"/>
      <c r="D156" s="25"/>
      <c r="E156" s="25"/>
      <c r="F156" s="25"/>
      <c r="G156" s="25"/>
      <c r="H156" s="25"/>
      <c r="I156" s="25"/>
      <c r="J156" s="25"/>
      <c r="K156" s="25"/>
      <c r="L156" s="25"/>
      <c r="M156" s="25"/>
      <c r="N156" s="25"/>
      <c r="O156" s="25"/>
      <c r="P156" s="25"/>
      <c r="Q156" s="25"/>
      <c r="R156" s="25"/>
      <c r="S156" s="25"/>
      <c r="T156" s="25"/>
      <c r="U156" s="25"/>
      <c r="V156" s="25"/>
    </row>
    <row r="157" spans="2:22" x14ac:dyDescent="0.2">
      <c r="B157" s="25"/>
      <c r="C157" s="25"/>
      <c r="D157" s="25"/>
      <c r="E157" s="25"/>
      <c r="F157" s="25"/>
      <c r="G157" s="25"/>
      <c r="H157" s="25"/>
      <c r="I157" s="25"/>
      <c r="J157" s="25"/>
      <c r="K157" s="25"/>
      <c r="L157" s="25"/>
      <c r="M157" s="25"/>
      <c r="N157" s="25"/>
      <c r="O157" s="25"/>
      <c r="P157" s="25"/>
      <c r="Q157" s="25"/>
      <c r="R157" s="25"/>
      <c r="S157" s="25"/>
      <c r="T157" s="25"/>
      <c r="U157" s="25"/>
      <c r="V157" s="25"/>
    </row>
    <row r="158" spans="2:22" x14ac:dyDescent="0.2">
      <c r="B158" s="25"/>
      <c r="C158" s="25"/>
      <c r="D158" s="25"/>
      <c r="E158" s="25"/>
      <c r="F158" s="25"/>
      <c r="G158" s="25"/>
      <c r="H158" s="25"/>
      <c r="I158" s="25"/>
      <c r="J158" s="25"/>
      <c r="K158" s="25"/>
      <c r="L158" s="25"/>
      <c r="M158" s="25"/>
      <c r="N158" s="25"/>
      <c r="O158" s="25"/>
      <c r="P158" s="25"/>
      <c r="Q158" s="25"/>
      <c r="R158" s="25"/>
      <c r="S158" s="25"/>
      <c r="T158" s="25"/>
      <c r="U158" s="25"/>
      <c r="V158" s="25"/>
    </row>
    <row r="159" spans="2:22" x14ac:dyDescent="0.2">
      <c r="B159" s="25"/>
      <c r="C159" s="25"/>
      <c r="D159" s="25"/>
      <c r="E159" s="25"/>
      <c r="F159" s="25"/>
      <c r="G159" s="25"/>
      <c r="H159" s="25"/>
      <c r="I159" s="25"/>
      <c r="J159" s="25"/>
      <c r="K159" s="25"/>
      <c r="L159" s="25"/>
      <c r="M159" s="25"/>
      <c r="N159" s="25"/>
      <c r="O159" s="25"/>
      <c r="P159" s="25"/>
      <c r="Q159" s="25"/>
      <c r="R159" s="25"/>
      <c r="S159" s="25"/>
      <c r="T159" s="25"/>
      <c r="U159" s="25"/>
      <c r="V159" s="25"/>
    </row>
    <row r="160" spans="2:22" x14ac:dyDescent="0.2">
      <c r="B160" s="25"/>
      <c r="C160" s="25"/>
      <c r="D160" s="25"/>
      <c r="E160" s="25"/>
      <c r="F160" s="25"/>
      <c r="G160" s="25"/>
      <c r="H160" s="25"/>
      <c r="I160" s="25"/>
      <c r="J160" s="25"/>
      <c r="K160" s="25"/>
      <c r="L160" s="25"/>
      <c r="M160" s="25"/>
      <c r="N160" s="25"/>
      <c r="O160" s="25"/>
      <c r="P160" s="25"/>
      <c r="Q160" s="25"/>
      <c r="R160" s="25"/>
      <c r="S160" s="25"/>
      <c r="T160" s="25"/>
      <c r="U160" s="25"/>
      <c r="V160" s="25"/>
    </row>
    <row r="161" spans="2:22" x14ac:dyDescent="0.2">
      <c r="B161" s="25"/>
      <c r="C161" s="25"/>
      <c r="D161" s="25"/>
      <c r="E161" s="25"/>
      <c r="F161" s="25"/>
      <c r="G161" s="25"/>
      <c r="H161" s="25"/>
      <c r="I161" s="25"/>
      <c r="J161" s="25"/>
      <c r="K161" s="25"/>
      <c r="L161" s="25"/>
      <c r="M161" s="25"/>
      <c r="N161" s="25"/>
      <c r="O161" s="25"/>
      <c r="P161" s="25"/>
      <c r="Q161" s="25"/>
      <c r="R161" s="25"/>
      <c r="S161" s="25"/>
      <c r="T161" s="25"/>
      <c r="U161" s="25"/>
      <c r="V161" s="25"/>
    </row>
    <row r="162" spans="2:22" x14ac:dyDescent="0.2">
      <c r="B162" s="25"/>
      <c r="C162" s="25"/>
      <c r="D162" s="25"/>
      <c r="E162" s="25"/>
      <c r="F162" s="25"/>
      <c r="G162" s="25"/>
      <c r="H162" s="25"/>
      <c r="I162" s="25"/>
      <c r="J162" s="25"/>
      <c r="K162" s="25"/>
      <c r="L162" s="25"/>
      <c r="M162" s="25"/>
      <c r="N162" s="25"/>
      <c r="O162" s="25"/>
      <c r="P162" s="25"/>
      <c r="Q162" s="25"/>
      <c r="R162" s="25"/>
      <c r="S162" s="25"/>
      <c r="T162" s="25"/>
      <c r="U162" s="25"/>
      <c r="V162" s="25"/>
    </row>
    <row r="163" spans="2:22" x14ac:dyDescent="0.2">
      <c r="B163" s="25"/>
      <c r="C163" s="25"/>
      <c r="D163" s="25"/>
      <c r="E163" s="25"/>
      <c r="F163" s="25"/>
      <c r="G163" s="25"/>
      <c r="H163" s="25"/>
      <c r="I163" s="25"/>
      <c r="J163" s="25"/>
      <c r="K163" s="25"/>
      <c r="L163" s="25"/>
      <c r="M163" s="25"/>
      <c r="N163" s="25"/>
      <c r="O163" s="25"/>
      <c r="P163" s="25"/>
      <c r="Q163" s="25"/>
      <c r="R163" s="25"/>
      <c r="S163" s="25"/>
      <c r="T163" s="25"/>
      <c r="U163" s="25"/>
      <c r="V163" s="25"/>
    </row>
    <row r="164" spans="2:22" x14ac:dyDescent="0.2">
      <c r="B164" s="25"/>
      <c r="C164" s="25"/>
      <c r="D164" s="25"/>
      <c r="E164" s="25"/>
      <c r="F164" s="25"/>
      <c r="G164" s="25"/>
      <c r="H164" s="25"/>
      <c r="I164" s="25"/>
      <c r="J164" s="25"/>
      <c r="K164" s="25"/>
      <c r="L164" s="25"/>
      <c r="M164" s="25"/>
      <c r="N164" s="25"/>
      <c r="O164" s="25"/>
      <c r="P164" s="25"/>
      <c r="Q164" s="25"/>
      <c r="R164" s="25"/>
      <c r="S164" s="25"/>
      <c r="T164" s="25"/>
      <c r="U164" s="25"/>
      <c r="V164" s="25"/>
    </row>
    <row r="165" spans="2:22" x14ac:dyDescent="0.2">
      <c r="B165" s="25"/>
      <c r="C165" s="25"/>
      <c r="D165" s="25"/>
      <c r="E165" s="25"/>
      <c r="F165" s="25"/>
      <c r="G165" s="25"/>
      <c r="H165" s="25"/>
      <c r="I165" s="25"/>
      <c r="J165" s="25"/>
      <c r="K165" s="25"/>
      <c r="L165" s="25"/>
      <c r="M165" s="25"/>
      <c r="N165" s="25"/>
      <c r="O165" s="25"/>
      <c r="P165" s="25"/>
      <c r="Q165" s="25"/>
      <c r="R165" s="25"/>
      <c r="S165" s="25"/>
      <c r="T165" s="25"/>
      <c r="U165" s="25"/>
      <c r="V165" s="25"/>
    </row>
    <row r="166" spans="2:22" x14ac:dyDescent="0.2">
      <c r="B166" s="25"/>
      <c r="C166" s="25"/>
      <c r="D166" s="25"/>
      <c r="E166" s="25"/>
      <c r="F166" s="25"/>
      <c r="G166" s="25"/>
      <c r="H166" s="25"/>
      <c r="I166" s="25"/>
      <c r="J166" s="25"/>
      <c r="K166" s="25"/>
      <c r="L166" s="25"/>
      <c r="M166" s="25"/>
      <c r="N166" s="25"/>
      <c r="O166" s="25"/>
      <c r="P166" s="25"/>
      <c r="Q166" s="25"/>
      <c r="R166" s="25"/>
      <c r="S166" s="25"/>
      <c r="T166" s="25"/>
      <c r="U166" s="25"/>
      <c r="V166" s="25"/>
    </row>
    <row r="167" spans="2:22" x14ac:dyDescent="0.2">
      <c r="B167" s="25"/>
      <c r="C167" s="25"/>
      <c r="D167" s="25"/>
      <c r="E167" s="25"/>
      <c r="F167" s="25"/>
      <c r="G167" s="25"/>
      <c r="H167" s="25"/>
      <c r="I167" s="25"/>
      <c r="J167" s="25"/>
      <c r="K167" s="25"/>
      <c r="L167" s="25"/>
      <c r="M167" s="25"/>
      <c r="N167" s="25"/>
      <c r="O167" s="25"/>
      <c r="P167" s="25"/>
      <c r="Q167" s="25"/>
      <c r="R167" s="25"/>
      <c r="S167" s="25"/>
      <c r="T167" s="25"/>
      <c r="U167" s="25"/>
      <c r="V167" s="25"/>
    </row>
    <row r="168" spans="2:22" x14ac:dyDescent="0.2">
      <c r="B168" s="25"/>
      <c r="C168" s="25"/>
      <c r="D168" s="25"/>
      <c r="E168" s="25"/>
      <c r="F168" s="25"/>
      <c r="G168" s="25"/>
      <c r="H168" s="25"/>
      <c r="I168" s="25"/>
      <c r="J168" s="25"/>
      <c r="K168" s="25"/>
      <c r="L168" s="25"/>
      <c r="M168" s="25"/>
      <c r="N168" s="25"/>
      <c r="O168" s="25"/>
      <c r="P168" s="25"/>
      <c r="Q168" s="25"/>
      <c r="R168" s="25"/>
      <c r="S168" s="25"/>
      <c r="T168" s="25"/>
      <c r="U168" s="25"/>
      <c r="V168" s="25"/>
    </row>
    <row r="169" spans="2:22" x14ac:dyDescent="0.2">
      <c r="B169" s="25"/>
      <c r="C169" s="25"/>
      <c r="D169" s="25"/>
      <c r="E169" s="25"/>
      <c r="F169" s="25"/>
      <c r="G169" s="25"/>
      <c r="H169" s="25"/>
      <c r="I169" s="25"/>
      <c r="J169" s="25"/>
      <c r="K169" s="25"/>
      <c r="L169" s="25"/>
      <c r="M169" s="25"/>
      <c r="N169" s="25"/>
      <c r="O169" s="25"/>
      <c r="P169" s="25"/>
      <c r="Q169" s="25"/>
      <c r="R169" s="25"/>
      <c r="S169" s="25"/>
      <c r="T169" s="25"/>
      <c r="U169" s="25"/>
      <c r="V169" s="25"/>
    </row>
    <row r="170" spans="2:22" x14ac:dyDescent="0.2">
      <c r="B170" s="25"/>
      <c r="C170" s="25"/>
      <c r="D170" s="25"/>
      <c r="E170" s="25"/>
      <c r="F170" s="25"/>
      <c r="G170" s="25"/>
      <c r="H170" s="25"/>
      <c r="I170" s="25"/>
      <c r="J170" s="25"/>
      <c r="K170" s="25"/>
      <c r="L170" s="25"/>
      <c r="M170" s="25"/>
      <c r="N170" s="25"/>
      <c r="O170" s="25"/>
      <c r="P170" s="25"/>
      <c r="Q170" s="25"/>
      <c r="R170" s="25"/>
      <c r="S170" s="25"/>
      <c r="T170" s="25"/>
      <c r="U170" s="25"/>
      <c r="V170" s="25"/>
    </row>
    <row r="171" spans="2:22" x14ac:dyDescent="0.2">
      <c r="B171" s="25"/>
      <c r="C171" s="25"/>
      <c r="D171" s="25"/>
      <c r="E171" s="25"/>
      <c r="F171" s="25"/>
      <c r="G171" s="25"/>
      <c r="H171" s="25"/>
      <c r="I171" s="25"/>
      <c r="J171" s="25"/>
      <c r="K171" s="25"/>
      <c r="L171" s="25"/>
      <c r="M171" s="25"/>
      <c r="N171" s="25"/>
      <c r="O171" s="25"/>
      <c r="P171" s="25"/>
      <c r="Q171" s="25"/>
      <c r="R171" s="25"/>
      <c r="S171" s="25"/>
      <c r="T171" s="25"/>
      <c r="U171" s="25"/>
      <c r="V171" s="25"/>
    </row>
    <row r="172" spans="2:22" x14ac:dyDescent="0.2">
      <c r="B172" s="25"/>
      <c r="C172" s="25"/>
      <c r="D172" s="25"/>
      <c r="E172" s="25"/>
      <c r="F172" s="25"/>
      <c r="G172" s="25"/>
      <c r="H172" s="25"/>
      <c r="I172" s="25"/>
      <c r="J172" s="25"/>
      <c r="K172" s="25"/>
      <c r="L172" s="25"/>
      <c r="M172" s="25"/>
      <c r="N172" s="25"/>
      <c r="O172" s="25"/>
      <c r="P172" s="25"/>
      <c r="Q172" s="25"/>
      <c r="R172" s="25"/>
      <c r="S172" s="25"/>
      <c r="T172" s="25"/>
      <c r="U172" s="25"/>
      <c r="V172" s="25"/>
    </row>
    <row r="173" spans="2:22" x14ac:dyDescent="0.2">
      <c r="B173" s="25"/>
      <c r="C173" s="25"/>
      <c r="D173" s="25"/>
      <c r="E173" s="25"/>
      <c r="F173" s="25"/>
      <c r="G173" s="25"/>
      <c r="H173" s="25"/>
      <c r="I173" s="25"/>
      <c r="J173" s="25"/>
      <c r="K173" s="25"/>
      <c r="L173" s="25"/>
      <c r="M173" s="25"/>
      <c r="N173" s="25"/>
      <c r="O173" s="25"/>
      <c r="P173" s="25"/>
      <c r="Q173" s="25"/>
      <c r="R173" s="25"/>
      <c r="S173" s="25"/>
      <c r="T173" s="25"/>
      <c r="U173" s="25"/>
      <c r="V173" s="25"/>
    </row>
    <row r="174" spans="2:22" x14ac:dyDescent="0.2">
      <c r="B174" s="25"/>
      <c r="C174" s="25"/>
      <c r="D174" s="25"/>
      <c r="E174" s="25"/>
      <c r="F174" s="25"/>
      <c r="G174" s="25"/>
      <c r="H174" s="25"/>
      <c r="I174" s="25"/>
      <c r="J174" s="25"/>
      <c r="K174" s="25"/>
      <c r="L174" s="25"/>
      <c r="M174" s="25"/>
      <c r="N174" s="25"/>
      <c r="O174" s="25"/>
      <c r="P174" s="25"/>
      <c r="Q174" s="25"/>
      <c r="R174" s="25"/>
      <c r="S174" s="25"/>
      <c r="T174" s="25"/>
      <c r="U174" s="25"/>
      <c r="V174" s="25"/>
    </row>
    <row r="175" spans="2:22" x14ac:dyDescent="0.2">
      <c r="B175" s="25"/>
      <c r="C175" s="25"/>
      <c r="D175" s="25"/>
      <c r="E175" s="25"/>
      <c r="F175" s="25"/>
      <c r="G175" s="25"/>
      <c r="H175" s="25"/>
      <c r="I175" s="25"/>
      <c r="J175" s="25"/>
      <c r="K175" s="25"/>
      <c r="L175" s="25"/>
      <c r="M175" s="25"/>
      <c r="N175" s="25"/>
      <c r="O175" s="25"/>
      <c r="P175" s="25"/>
      <c r="Q175" s="25"/>
      <c r="R175" s="25"/>
      <c r="S175" s="25"/>
      <c r="T175" s="25"/>
      <c r="U175" s="25"/>
      <c r="V175" s="25"/>
    </row>
    <row r="176" spans="2:22" x14ac:dyDescent="0.2">
      <c r="B176" s="25"/>
      <c r="C176" s="25"/>
      <c r="D176" s="25"/>
      <c r="E176" s="25"/>
      <c r="F176" s="25"/>
      <c r="G176" s="25"/>
      <c r="H176" s="25"/>
      <c r="I176" s="25"/>
      <c r="J176" s="25"/>
      <c r="K176" s="25"/>
      <c r="L176" s="25"/>
      <c r="M176" s="25"/>
      <c r="N176" s="25"/>
      <c r="O176" s="25"/>
      <c r="P176" s="25"/>
      <c r="Q176" s="25"/>
      <c r="R176" s="25"/>
      <c r="S176" s="25"/>
      <c r="T176" s="25"/>
      <c r="U176" s="25"/>
      <c r="V176" s="25"/>
    </row>
    <row r="177" spans="2:22" x14ac:dyDescent="0.2">
      <c r="B177" s="25"/>
      <c r="C177" s="25"/>
      <c r="D177" s="25"/>
      <c r="E177" s="25"/>
      <c r="F177" s="25"/>
      <c r="G177" s="25"/>
      <c r="H177" s="25"/>
      <c r="I177" s="25"/>
      <c r="J177" s="25"/>
      <c r="K177" s="25"/>
      <c r="L177" s="25"/>
      <c r="M177" s="25"/>
      <c r="N177" s="25"/>
      <c r="O177" s="25"/>
      <c r="P177" s="25"/>
      <c r="Q177" s="25"/>
      <c r="R177" s="25"/>
      <c r="S177" s="25"/>
      <c r="T177" s="25"/>
      <c r="U177" s="25"/>
      <c r="V177" s="25"/>
    </row>
    <row r="178" spans="2:22" x14ac:dyDescent="0.2">
      <c r="B178" s="25"/>
      <c r="C178" s="25"/>
      <c r="D178" s="25"/>
      <c r="E178" s="25"/>
      <c r="F178" s="25"/>
      <c r="G178" s="25"/>
      <c r="H178" s="25"/>
      <c r="I178" s="25"/>
      <c r="J178" s="25"/>
      <c r="K178" s="25"/>
      <c r="L178" s="25"/>
      <c r="M178" s="25"/>
      <c r="N178" s="25"/>
      <c r="O178" s="25"/>
      <c r="P178" s="25"/>
      <c r="Q178" s="25"/>
      <c r="R178" s="25"/>
      <c r="S178" s="25"/>
      <c r="T178" s="25"/>
      <c r="U178" s="25"/>
      <c r="V178" s="25"/>
    </row>
  </sheetData>
  <sortState xmlns:xlrd2="http://schemas.microsoft.com/office/spreadsheetml/2017/richdata2" ref="B29:B35">
    <sortCondition ref="B29"/>
  </sortState>
  <mergeCells count="92">
    <mergeCell ref="BB3:BB4"/>
    <mergeCell ref="BB5:BB6"/>
    <mergeCell ref="BB7:BB8"/>
    <mergeCell ref="AD62:AZ62"/>
    <mergeCell ref="AE11:AZ11"/>
    <mergeCell ref="AC23:AC24"/>
    <mergeCell ref="AD26:AZ26"/>
    <mergeCell ref="AE1:AZ1"/>
    <mergeCell ref="AE36:AZ36"/>
    <mergeCell ref="AD27:AZ27"/>
    <mergeCell ref="AC58:AC59"/>
    <mergeCell ref="AE37:AZ37"/>
    <mergeCell ref="AE42:AZ42"/>
    <mergeCell ref="AE43:AZ43"/>
    <mergeCell ref="AE46:AZ46"/>
    <mergeCell ref="BD1:BS1"/>
    <mergeCell ref="AE2:AZ2"/>
    <mergeCell ref="AE7:AZ7"/>
    <mergeCell ref="AE8:AZ8"/>
    <mergeCell ref="B26:F26"/>
    <mergeCell ref="A1:AA1"/>
    <mergeCell ref="L26:P26"/>
    <mergeCell ref="V2:Z2"/>
    <mergeCell ref="V26:Z26"/>
    <mergeCell ref="AA4:AA5"/>
    <mergeCell ref="AA6:AA7"/>
    <mergeCell ref="AA8:AA9"/>
    <mergeCell ref="AA10:AA11"/>
    <mergeCell ref="AA12:AA13"/>
    <mergeCell ref="AA14:AA15"/>
    <mergeCell ref="AA16:AA17"/>
    <mergeCell ref="AA18:AA19"/>
    <mergeCell ref="AA20:AA21"/>
    <mergeCell ref="AA22:AA23"/>
    <mergeCell ref="AA24:AA25"/>
    <mergeCell ref="V27:Z27"/>
    <mergeCell ref="V28:Z28"/>
    <mergeCell ref="B28:F28"/>
    <mergeCell ref="B27:F27"/>
    <mergeCell ref="G2:K2"/>
    <mergeCell ref="G27:K27"/>
    <mergeCell ref="G28:K28"/>
    <mergeCell ref="L28:P28"/>
    <mergeCell ref="Q2:U2"/>
    <mergeCell ref="Q26:U26"/>
    <mergeCell ref="Q27:U27"/>
    <mergeCell ref="L27:P27"/>
    <mergeCell ref="Q28:U28"/>
    <mergeCell ref="L2:P2"/>
    <mergeCell ref="B2:F2"/>
    <mergeCell ref="G26:K26"/>
    <mergeCell ref="A36:AA36"/>
    <mergeCell ref="B37:F37"/>
    <mergeCell ref="G37:K37"/>
    <mergeCell ref="L37:P37"/>
    <mergeCell ref="Q37:U37"/>
    <mergeCell ref="V37:Z37"/>
    <mergeCell ref="AA59:AA60"/>
    <mergeCell ref="AA39:AA40"/>
    <mergeCell ref="AA41:AA42"/>
    <mergeCell ref="AA43:AA44"/>
    <mergeCell ref="AA45:AA46"/>
    <mergeCell ref="AA47:AA48"/>
    <mergeCell ref="AA49:AA50"/>
    <mergeCell ref="AA51:AA52"/>
    <mergeCell ref="AA53:AA54"/>
    <mergeCell ref="AA55:AA56"/>
    <mergeCell ref="AA57:AA58"/>
    <mergeCell ref="B63:F63"/>
    <mergeCell ref="G63:K63"/>
    <mergeCell ref="L63:P63"/>
    <mergeCell ref="Q63:U63"/>
    <mergeCell ref="V63:Z63"/>
    <mergeCell ref="B62:F62"/>
    <mergeCell ref="G62:K62"/>
    <mergeCell ref="L62:P62"/>
    <mergeCell ref="Q62:U62"/>
    <mergeCell ref="V62:Z62"/>
    <mergeCell ref="B61:F61"/>
    <mergeCell ref="G61:K61"/>
    <mergeCell ref="L61:P61"/>
    <mergeCell ref="Q61:U61"/>
    <mergeCell ref="AD61:AZ61"/>
    <mergeCell ref="V61:Z61"/>
    <mergeCell ref="AC93:AC94"/>
    <mergeCell ref="AD96:AZ96"/>
    <mergeCell ref="AD97:AZ97"/>
    <mergeCell ref="AE71:AZ71"/>
    <mergeCell ref="AE72:AZ72"/>
    <mergeCell ref="AE77:AZ77"/>
    <mergeCell ref="AE78:AZ78"/>
    <mergeCell ref="AE81:AZ81"/>
  </mergeCells>
  <phoneticPr fontId="0" type="noConversion"/>
  <pageMargins left="0.11811023622047245" right="0.15748031496062992" top="0.94488188976377963" bottom="0.31496062992125984" header="0.15748031496062992" footer="0.1574803149606299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Wojciech Telesz</dc:creator>
  <cp:lastModifiedBy>Wojciech Telesz</cp:lastModifiedBy>
  <cp:lastPrinted>2018-06-04T09:53:33Z</cp:lastPrinted>
  <dcterms:created xsi:type="dcterms:W3CDTF">2003-06-13T07:01:41Z</dcterms:created>
  <dcterms:modified xsi:type="dcterms:W3CDTF">2026-10-01T17:06:09Z</dcterms:modified>
</cp:coreProperties>
</file>