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25" yWindow="2070" windowWidth="6375" windowHeight="450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BG143" i="1" l="1"/>
  <c r="BG144" i="1"/>
  <c r="BG145" i="1"/>
  <c r="BG146" i="1"/>
  <c r="BG147" i="1"/>
  <c r="BG125" i="1"/>
  <c r="BG126" i="1"/>
  <c r="BG127" i="1"/>
  <c r="BG128" i="1"/>
  <c r="BG129" i="1"/>
  <c r="BG120" i="1"/>
  <c r="BG116" i="1"/>
  <c r="BG115" i="1"/>
  <c r="BG106" i="1"/>
  <c r="BG107" i="1"/>
  <c r="BG108" i="1"/>
  <c r="BG109" i="1"/>
  <c r="BG110" i="1"/>
  <c r="BG88" i="1"/>
  <c r="BG89" i="1"/>
  <c r="BG90" i="1"/>
  <c r="BG91" i="1"/>
  <c r="BG92" i="1"/>
  <c r="BG83" i="1"/>
  <c r="BG78" i="1"/>
  <c r="BG69" i="1"/>
  <c r="BG70" i="1"/>
  <c r="BG71" i="1"/>
  <c r="BG72" i="1"/>
  <c r="BG73" i="1"/>
  <c r="BG64" i="1"/>
  <c r="BG46" i="1"/>
  <c r="BG45" i="1"/>
  <c r="BG41" i="1"/>
  <c r="BG13" i="1"/>
  <c r="BG9" i="1"/>
  <c r="BG4" i="1"/>
  <c r="BG55" i="1"/>
  <c r="BG51" i="1"/>
  <c r="BG52" i="1"/>
  <c r="BG53" i="1"/>
  <c r="BG54" i="1"/>
  <c r="BG44" i="1"/>
  <c r="BG32" i="1"/>
  <c r="BG33" i="1"/>
  <c r="BG34" i="1"/>
  <c r="BG35" i="1"/>
  <c r="BG36" i="1"/>
  <c r="BG31" i="1"/>
  <c r="BG17" i="1"/>
  <c r="BG14" i="1"/>
  <c r="BG15" i="1"/>
  <c r="BG16" i="1"/>
  <c r="BG18" i="1"/>
  <c r="BG5" i="1"/>
  <c r="CM31" i="1"/>
  <c r="CM26" i="1"/>
  <c r="CM22" i="1"/>
  <c r="CM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BK16" i="1"/>
  <c r="CM13" i="1"/>
  <c r="CM9" i="1"/>
  <c r="CM15" i="1"/>
  <c r="CM14" i="1"/>
  <c r="BK9" i="1"/>
  <c r="CM6" i="1"/>
  <c r="BL34" i="1"/>
  <c r="BM34" i="1"/>
  <c r="BN34" i="1"/>
  <c r="BO34" i="1"/>
  <c r="CM34" i="1" s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D35" i="1" s="1"/>
  <c r="CE34" i="1"/>
  <c r="CF34" i="1"/>
  <c r="CG34" i="1"/>
  <c r="CH34" i="1"/>
  <c r="CH35" i="1" s="1"/>
  <c r="CI34" i="1"/>
  <c r="CJ34" i="1"/>
  <c r="CK34" i="1"/>
  <c r="CL34" i="1"/>
  <c r="BL33" i="1"/>
  <c r="BM33" i="1"/>
  <c r="BN33" i="1"/>
  <c r="BO33" i="1"/>
  <c r="CM33" i="1" s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F35" i="1" s="1"/>
  <c r="CG32" i="1"/>
  <c r="CH32" i="1"/>
  <c r="CI32" i="1"/>
  <c r="CJ32" i="1"/>
  <c r="CK32" i="1"/>
  <c r="CL32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Y35" i="1" s="1"/>
  <c r="BZ31" i="1"/>
  <c r="CA31" i="1"/>
  <c r="CB31" i="1"/>
  <c r="CC31" i="1"/>
  <c r="CC35" i="1" s="1"/>
  <c r="CD31" i="1"/>
  <c r="CE31" i="1"/>
  <c r="CF31" i="1"/>
  <c r="CG31" i="1"/>
  <c r="CG35" i="1" s="1"/>
  <c r="CH31" i="1"/>
  <c r="CI31" i="1"/>
  <c r="CJ31" i="1"/>
  <c r="CK31" i="1"/>
  <c r="CK35" i="1" s="1"/>
  <c r="CL31" i="1"/>
  <c r="BL25" i="1"/>
  <c r="BM25" i="1"/>
  <c r="BN25" i="1"/>
  <c r="BO25" i="1"/>
  <c r="BP25" i="1"/>
  <c r="BQ25" i="1"/>
  <c r="BR25" i="1"/>
  <c r="BS25" i="1"/>
  <c r="BS26" i="1" s="1"/>
  <c r="BT25" i="1"/>
  <c r="BU25" i="1"/>
  <c r="BV25" i="1"/>
  <c r="BW25" i="1"/>
  <c r="BX25" i="1"/>
  <c r="BY25" i="1"/>
  <c r="BZ25" i="1"/>
  <c r="CA25" i="1"/>
  <c r="CA26" i="1" s="1"/>
  <c r="CB25" i="1"/>
  <c r="CC25" i="1"/>
  <c r="CD25" i="1"/>
  <c r="CE25" i="1"/>
  <c r="CF25" i="1"/>
  <c r="CG25" i="1"/>
  <c r="CH25" i="1"/>
  <c r="CI25" i="1"/>
  <c r="CI26" i="1" s="1"/>
  <c r="CJ25" i="1"/>
  <c r="CK25" i="1"/>
  <c r="CL25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BL23" i="1"/>
  <c r="BM23" i="1"/>
  <c r="BN23" i="1"/>
  <c r="CM23" i="1" s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G17" i="1"/>
  <c r="BL15" i="1"/>
  <c r="BM15" i="1"/>
  <c r="BM17" i="1" s="1"/>
  <c r="BN15" i="1"/>
  <c r="BO15" i="1"/>
  <c r="BP15" i="1"/>
  <c r="BQ15" i="1"/>
  <c r="BR15" i="1"/>
  <c r="BS15" i="1"/>
  <c r="BT15" i="1"/>
  <c r="BU15" i="1"/>
  <c r="BU17" i="1" s="1"/>
  <c r="BV15" i="1"/>
  <c r="BW15" i="1"/>
  <c r="BX15" i="1"/>
  <c r="BY15" i="1"/>
  <c r="BZ15" i="1"/>
  <c r="CA15" i="1"/>
  <c r="CB15" i="1"/>
  <c r="CC15" i="1"/>
  <c r="CC17" i="1" s="1"/>
  <c r="CD15" i="1"/>
  <c r="CE15" i="1"/>
  <c r="CF15" i="1"/>
  <c r="CG15" i="1"/>
  <c r="CH15" i="1"/>
  <c r="CI15" i="1"/>
  <c r="CJ15" i="1"/>
  <c r="CK15" i="1"/>
  <c r="CK17" i="1" s="1"/>
  <c r="CL15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BK34" i="1"/>
  <c r="BK35" i="1" s="1"/>
  <c r="BK33" i="1"/>
  <c r="BK32" i="1"/>
  <c r="BK31" i="1"/>
  <c r="BK25" i="1"/>
  <c r="BK24" i="1"/>
  <c r="BK23" i="1"/>
  <c r="BK22" i="1"/>
  <c r="BK15" i="1"/>
  <c r="BK14" i="1"/>
  <c r="BK13" i="1"/>
  <c r="BL8" i="1"/>
  <c r="BM8" i="1"/>
  <c r="CM8" i="1" s="1"/>
  <c r="BN8" i="1"/>
  <c r="BO8" i="1"/>
  <c r="BO9" i="1" s="1"/>
  <c r="BP8" i="1"/>
  <c r="BQ8" i="1"/>
  <c r="BR8" i="1"/>
  <c r="BS8" i="1"/>
  <c r="BS9" i="1" s="1"/>
  <c r="BT8" i="1"/>
  <c r="BU8" i="1"/>
  <c r="BV8" i="1"/>
  <c r="BW8" i="1"/>
  <c r="BW9" i="1" s="1"/>
  <c r="BX8" i="1"/>
  <c r="BY8" i="1"/>
  <c r="BY9" i="1" s="1"/>
  <c r="BZ8" i="1"/>
  <c r="CA8" i="1"/>
  <c r="CB8" i="1"/>
  <c r="CC8" i="1"/>
  <c r="CD8" i="1"/>
  <c r="CE8" i="1"/>
  <c r="CE9" i="1" s="1"/>
  <c r="CF8" i="1"/>
  <c r="CG8" i="1"/>
  <c r="CH8" i="1"/>
  <c r="CI8" i="1"/>
  <c r="CI9" i="1" s="1"/>
  <c r="CJ8" i="1"/>
  <c r="CK8" i="1"/>
  <c r="CL8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J9" i="1" s="1"/>
  <c r="CK7" i="1"/>
  <c r="CL7" i="1"/>
  <c r="BK8" i="1"/>
  <c r="BK7" i="1"/>
  <c r="BL6" i="1"/>
  <c r="BM6" i="1"/>
  <c r="BM9" i="1" s="1"/>
  <c r="BN6" i="1"/>
  <c r="BO6" i="1"/>
  <c r="BP6" i="1"/>
  <c r="BQ6" i="1"/>
  <c r="BR6" i="1"/>
  <c r="BS6" i="1"/>
  <c r="BT6" i="1"/>
  <c r="BU6" i="1"/>
  <c r="BV6" i="1"/>
  <c r="BW6" i="1"/>
  <c r="BX6" i="1"/>
  <c r="BX9" i="1" s="1"/>
  <c r="BY6" i="1"/>
  <c r="BZ6" i="1"/>
  <c r="CA6" i="1"/>
  <c r="CB6" i="1"/>
  <c r="CC6" i="1"/>
  <c r="CC9" i="1" s="1"/>
  <c r="CD6" i="1"/>
  <c r="CE6" i="1"/>
  <c r="CF6" i="1"/>
  <c r="CG6" i="1"/>
  <c r="CH6" i="1"/>
  <c r="CI6" i="1"/>
  <c r="CJ6" i="1"/>
  <c r="CK6" i="1"/>
  <c r="CL6" i="1"/>
  <c r="BK6" i="1"/>
  <c r="CM25" i="1"/>
  <c r="CM24" i="1"/>
  <c r="CJ35" i="1"/>
  <c r="CB35" i="1"/>
  <c r="BX35" i="1"/>
  <c r="BU35" i="1"/>
  <c r="BT35" i="1"/>
  <c r="BQ35" i="1"/>
  <c r="BP35" i="1"/>
  <c r="BM35" i="1"/>
  <c r="BL35" i="1"/>
  <c r="CK26" i="1"/>
  <c r="CG26" i="1"/>
  <c r="CE26" i="1"/>
  <c r="CC26" i="1"/>
  <c r="BY26" i="1"/>
  <c r="BW26" i="1"/>
  <c r="BU26" i="1"/>
  <c r="BQ26" i="1"/>
  <c r="BO26" i="1"/>
  <c r="BM26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BK5" i="1"/>
  <c r="CK9" i="1"/>
  <c r="CI17" i="1"/>
  <c r="CE17" i="1"/>
  <c r="CA17" i="1"/>
  <c r="BY17" i="1"/>
  <c r="BW17" i="1"/>
  <c r="BS17" i="1"/>
  <c r="BQ17" i="1"/>
  <c r="BO17" i="1"/>
  <c r="CG9" i="1"/>
  <c r="CF9" i="1"/>
  <c r="CB9" i="1"/>
  <c r="CA9" i="1"/>
  <c r="BU9" i="1"/>
  <c r="BT9" i="1"/>
  <c r="BP9" i="1"/>
  <c r="BL9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15" i="1"/>
  <c r="AB145" i="1"/>
  <c r="CI35" i="1" l="1"/>
  <c r="BZ35" i="1"/>
  <c r="CE35" i="1"/>
  <c r="CA35" i="1"/>
  <c r="BW35" i="1"/>
  <c r="BS35" i="1"/>
  <c r="BO35" i="1"/>
  <c r="CL35" i="1"/>
  <c r="BV35" i="1"/>
  <c r="BR35" i="1"/>
  <c r="BN35" i="1"/>
  <c r="CM32" i="1"/>
  <c r="CJ26" i="1"/>
  <c r="CF26" i="1"/>
  <c r="CB26" i="1"/>
  <c r="BX26" i="1"/>
  <c r="BT26" i="1"/>
  <c r="BP26" i="1"/>
  <c r="BL26" i="1"/>
  <c r="CL26" i="1"/>
  <c r="CH26" i="1"/>
  <c r="CD26" i="1"/>
  <c r="BZ26" i="1"/>
  <c r="BV26" i="1"/>
  <c r="BR26" i="1"/>
  <c r="BN26" i="1"/>
  <c r="CJ17" i="1"/>
  <c r="CF17" i="1"/>
  <c r="CB17" i="1"/>
  <c r="BX17" i="1"/>
  <c r="BT17" i="1"/>
  <c r="BP17" i="1"/>
  <c r="CL17" i="1"/>
  <c r="CH17" i="1"/>
  <c r="CD17" i="1"/>
  <c r="BZ17" i="1"/>
  <c r="BV17" i="1"/>
  <c r="BR17" i="1"/>
  <c r="BN17" i="1"/>
  <c r="BL17" i="1"/>
  <c r="BK26" i="1"/>
  <c r="BK17" i="1"/>
  <c r="CM17" i="1" s="1"/>
  <c r="BQ9" i="1"/>
  <c r="CM7" i="1"/>
  <c r="CL9" i="1"/>
  <c r="CH9" i="1"/>
  <c r="CD9" i="1"/>
  <c r="BZ9" i="1"/>
  <c r="BV9" i="1"/>
  <c r="BR9" i="1"/>
  <c r="BN9" i="1"/>
  <c r="CM5" i="1"/>
  <c r="CM35" i="1" l="1"/>
  <c r="BG43" i="1" l="1"/>
  <c r="BG42" i="1"/>
  <c r="AR18" i="1" l="1"/>
  <c r="AQ18" i="1"/>
  <c r="AR36" i="1"/>
  <c r="AQ36" i="1"/>
  <c r="AR55" i="1"/>
  <c r="AQ55" i="1"/>
  <c r="AR110" i="1"/>
  <c r="AQ110" i="1"/>
  <c r="AR73" i="1"/>
  <c r="AQ73" i="1"/>
  <c r="AR92" i="1"/>
  <c r="AQ92" i="1"/>
  <c r="AR129" i="1"/>
  <c r="AQ129" i="1"/>
  <c r="AR147" i="1"/>
  <c r="AQ147" i="1"/>
  <c r="BF147" i="1"/>
  <c r="BE147" i="1"/>
  <c r="BD147" i="1"/>
  <c r="BC147" i="1"/>
  <c r="BB147" i="1"/>
  <c r="BA147" i="1"/>
  <c r="AZ147" i="1"/>
  <c r="AY147" i="1"/>
  <c r="AX147" i="1"/>
  <c r="AW147" i="1"/>
  <c r="AV147" i="1"/>
  <c r="AU147" i="1"/>
  <c r="AT147" i="1"/>
  <c r="AS147" i="1"/>
  <c r="AP147" i="1"/>
  <c r="AO147" i="1"/>
  <c r="AN147" i="1"/>
  <c r="AM147" i="1"/>
  <c r="AL147" i="1"/>
  <c r="AK147" i="1"/>
  <c r="AJ147" i="1"/>
  <c r="AI147" i="1"/>
  <c r="AH147" i="1"/>
  <c r="AG147" i="1"/>
  <c r="AF147" i="1"/>
  <c r="AE147" i="1"/>
  <c r="BG142" i="1"/>
  <c r="BF110" i="1"/>
  <c r="BE110" i="1"/>
  <c r="BD110" i="1"/>
  <c r="BC110" i="1"/>
  <c r="BB110" i="1"/>
  <c r="BA110" i="1"/>
  <c r="AZ110" i="1"/>
  <c r="AY110" i="1"/>
  <c r="AX110" i="1"/>
  <c r="AW110" i="1"/>
  <c r="AV110" i="1"/>
  <c r="AU110" i="1"/>
  <c r="AT110" i="1"/>
  <c r="AS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BG105" i="1"/>
  <c r="BF73" i="1"/>
  <c r="BE73" i="1"/>
  <c r="BD73" i="1"/>
  <c r="BC73" i="1"/>
  <c r="BB73" i="1"/>
  <c r="BA73" i="1"/>
  <c r="AZ73" i="1"/>
  <c r="AY73" i="1"/>
  <c r="AX73" i="1"/>
  <c r="AW73" i="1"/>
  <c r="AV73" i="1"/>
  <c r="AU73" i="1"/>
  <c r="AT73" i="1"/>
  <c r="AS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BG68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P129" i="1" l="1"/>
  <c r="BF129" i="1"/>
  <c r="BD129" i="1"/>
  <c r="AS129" i="1"/>
  <c r="BC129" i="1"/>
  <c r="AM129" i="1"/>
  <c r="AV129" i="1"/>
  <c r="BA129" i="1"/>
  <c r="AW129" i="1"/>
  <c r="BB129" i="1"/>
  <c r="AU129" i="1"/>
  <c r="AN129" i="1"/>
  <c r="AY129" i="1"/>
  <c r="AT129" i="1"/>
  <c r="AI129" i="1"/>
  <c r="AE129" i="1"/>
  <c r="AZ129" i="1"/>
  <c r="AG129" i="1"/>
  <c r="AK129" i="1"/>
  <c r="AO129" i="1"/>
  <c r="AF129" i="1"/>
  <c r="BE129" i="1"/>
  <c r="AX129" i="1"/>
  <c r="AJ129" i="1"/>
  <c r="AH129" i="1"/>
  <c r="AL129" i="1"/>
  <c r="AP92" i="1"/>
  <c r="BF92" i="1"/>
  <c r="BD92" i="1"/>
  <c r="AS92" i="1"/>
  <c r="BC92" i="1"/>
  <c r="AM92" i="1"/>
  <c r="AV92" i="1"/>
  <c r="BA92" i="1"/>
  <c r="AW92" i="1"/>
  <c r="BB92" i="1"/>
  <c r="AU92" i="1"/>
  <c r="AN92" i="1"/>
  <c r="AY92" i="1"/>
  <c r="AT92" i="1"/>
  <c r="AI92" i="1"/>
  <c r="AE92" i="1"/>
  <c r="AZ92" i="1"/>
  <c r="AG92" i="1"/>
  <c r="AK92" i="1"/>
  <c r="AO92" i="1"/>
  <c r="AF92" i="1"/>
  <c r="BE92" i="1"/>
  <c r="AX92" i="1"/>
  <c r="AJ92" i="1"/>
  <c r="AH92" i="1"/>
  <c r="AL92" i="1"/>
  <c r="AP55" i="1"/>
  <c r="BF55" i="1"/>
  <c r="BD55" i="1"/>
  <c r="AS55" i="1"/>
  <c r="BC55" i="1"/>
  <c r="AM55" i="1"/>
  <c r="AV55" i="1"/>
  <c r="BA55" i="1"/>
  <c r="AW55" i="1"/>
  <c r="BB55" i="1"/>
  <c r="AU55" i="1"/>
  <c r="AN55" i="1"/>
  <c r="AY55" i="1"/>
  <c r="AT55" i="1"/>
  <c r="AI55" i="1"/>
  <c r="AE55" i="1"/>
  <c r="AZ55" i="1"/>
  <c r="AG55" i="1"/>
  <c r="AK55" i="1"/>
  <c r="AO55" i="1"/>
  <c r="AF55" i="1"/>
  <c r="BE55" i="1"/>
  <c r="AX55" i="1"/>
  <c r="AJ55" i="1"/>
  <c r="AH55" i="1"/>
  <c r="AL55" i="1"/>
  <c r="AP18" i="1"/>
  <c r="BF18" i="1"/>
  <c r="BD18" i="1"/>
  <c r="AS18" i="1"/>
  <c r="BC18" i="1"/>
  <c r="AM18" i="1"/>
  <c r="AV18" i="1"/>
  <c r="BA18" i="1"/>
  <c r="AW18" i="1"/>
  <c r="BB18" i="1"/>
  <c r="AU18" i="1"/>
  <c r="AN18" i="1"/>
  <c r="AY18" i="1"/>
  <c r="AT18" i="1"/>
  <c r="AI18" i="1"/>
  <c r="AE18" i="1"/>
  <c r="AZ18" i="1"/>
  <c r="AG18" i="1"/>
  <c r="AK18" i="1"/>
  <c r="AO18" i="1"/>
  <c r="AF18" i="1"/>
  <c r="BE18" i="1"/>
  <c r="AX18" i="1"/>
  <c r="AJ18" i="1"/>
  <c r="AH18" i="1"/>
  <c r="AL18" i="1"/>
  <c r="BF138" i="1" l="1"/>
  <c r="BE138" i="1"/>
  <c r="BD138" i="1"/>
  <c r="BC138" i="1"/>
  <c r="BB138" i="1"/>
  <c r="BA138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BG137" i="1"/>
  <c r="BG136" i="1"/>
  <c r="BG135" i="1"/>
  <c r="BG134" i="1"/>
  <c r="BG133" i="1"/>
  <c r="BG124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BG119" i="1"/>
  <c r="BG118" i="1"/>
  <c r="BG117" i="1"/>
  <c r="BF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BG100" i="1"/>
  <c r="BG99" i="1"/>
  <c r="BG98" i="1"/>
  <c r="BG97" i="1"/>
  <c r="BG96" i="1"/>
  <c r="BG87" i="1"/>
  <c r="BF83" i="1"/>
  <c r="BE83" i="1"/>
  <c r="BD83" i="1"/>
  <c r="BC83" i="1"/>
  <c r="BB83" i="1"/>
  <c r="BA83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BG82" i="1"/>
  <c r="BG81" i="1"/>
  <c r="BG80" i="1"/>
  <c r="BG79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BG63" i="1"/>
  <c r="BG62" i="1"/>
  <c r="BG61" i="1"/>
  <c r="BG60" i="1"/>
  <c r="BG59" i="1"/>
  <c r="BG50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BG23" i="1"/>
  <c r="BG24" i="1"/>
  <c r="BG25" i="1"/>
  <c r="BG26" i="1"/>
  <c r="BG22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AE9" i="1"/>
  <c r="BG6" i="1"/>
  <c r="BG7" i="1"/>
  <c r="BG8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138" i="1" l="1"/>
  <c r="BG101" i="1"/>
  <c r="AA142" i="1" l="1"/>
  <c r="AA4" i="1" l="1"/>
  <c r="AB4" i="1" s="1"/>
  <c r="B34" i="1"/>
  <c r="V145" i="1" l="1"/>
  <c r="Q145" i="1"/>
  <c r="L145" i="1"/>
  <c r="G145" i="1"/>
  <c r="B145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L108" i="1"/>
  <c r="V108" i="1"/>
  <c r="Q108" i="1"/>
  <c r="G108" i="1"/>
  <c r="B108" i="1"/>
  <c r="AA105" i="1"/>
  <c r="AB105" i="1" s="1"/>
  <c r="AA104" i="1"/>
  <c r="AB104" i="1" s="1"/>
  <c r="AA103" i="1"/>
  <c r="AB103" i="1" s="1"/>
  <c r="AA102" i="1"/>
  <c r="AB102" i="1" s="1"/>
  <c r="AA101" i="1"/>
  <c r="AB101" i="1" s="1"/>
  <c r="AA100" i="1"/>
  <c r="AB100" i="1" s="1"/>
  <c r="AA99" i="1"/>
  <c r="AB99" i="1" s="1"/>
  <c r="AA98" i="1"/>
  <c r="AB98" i="1" s="1"/>
  <c r="AA97" i="1"/>
  <c r="AB97" i="1" s="1"/>
  <c r="AA96" i="1"/>
  <c r="AB96" i="1" s="1"/>
  <c r="AA95" i="1"/>
  <c r="AB95" i="1" s="1"/>
  <c r="AA94" i="1"/>
  <c r="AB94" i="1" s="1"/>
  <c r="AA93" i="1"/>
  <c r="AB93" i="1" s="1"/>
  <c r="AA92" i="1"/>
  <c r="AB92" i="1" s="1"/>
  <c r="AA91" i="1"/>
  <c r="AB91" i="1" s="1"/>
  <c r="AA90" i="1"/>
  <c r="AB90" i="1" s="1"/>
  <c r="AA89" i="1"/>
  <c r="AB89" i="1" s="1"/>
  <c r="AA88" i="1"/>
  <c r="AB88" i="1" s="1"/>
  <c r="V71" i="1"/>
  <c r="G71" i="1"/>
  <c r="AA67" i="1"/>
  <c r="AB67" i="1" s="1"/>
  <c r="AA41" i="1"/>
  <c r="Q71" i="1"/>
  <c r="L71" i="1"/>
  <c r="B71" i="1"/>
  <c r="V34" i="1"/>
  <c r="Q34" i="1"/>
  <c r="L34" i="1"/>
  <c r="G34" i="1"/>
  <c r="AA5" i="1"/>
  <c r="AB5" i="1" s="1"/>
  <c r="AA6" i="1"/>
  <c r="AB6" i="1" s="1"/>
  <c r="AA7" i="1"/>
  <c r="AB7" i="1" s="1"/>
  <c r="AA8" i="1"/>
  <c r="AB8" i="1" s="1"/>
  <c r="AA9" i="1"/>
  <c r="AB9" i="1" s="1"/>
  <c r="AA10" i="1"/>
  <c r="AB10" i="1" s="1"/>
  <c r="AA11" i="1"/>
  <c r="AB11" i="1" s="1"/>
  <c r="AA12" i="1"/>
  <c r="AB12" i="1" s="1"/>
  <c r="AA13" i="1"/>
  <c r="AB13" i="1" s="1"/>
  <c r="AA14" i="1"/>
  <c r="AB14" i="1" s="1"/>
  <c r="AA15" i="1"/>
  <c r="AB15" i="1" s="1"/>
  <c r="AA16" i="1"/>
  <c r="AB16" i="1" s="1"/>
  <c r="AA17" i="1"/>
  <c r="AB17" i="1" s="1"/>
  <c r="AA18" i="1"/>
  <c r="AB18" i="1" s="1"/>
  <c r="AA19" i="1"/>
  <c r="AB19" i="1" s="1"/>
  <c r="AA20" i="1"/>
  <c r="AB20" i="1" s="1"/>
  <c r="AA21" i="1"/>
  <c r="AB21" i="1" s="1"/>
  <c r="AA22" i="1"/>
  <c r="AB22" i="1" s="1"/>
  <c r="AA23" i="1"/>
  <c r="AB23" i="1" s="1"/>
  <c r="AA24" i="1"/>
  <c r="AB24" i="1" s="1"/>
  <c r="AA25" i="1"/>
  <c r="AB25" i="1" s="1"/>
  <c r="AA26" i="1"/>
  <c r="AB26" i="1" s="1"/>
  <c r="AA27" i="1"/>
  <c r="AB27" i="1" s="1"/>
  <c r="AA28" i="1"/>
  <c r="AB28" i="1" s="1"/>
  <c r="AA29" i="1"/>
  <c r="AB29" i="1" s="1"/>
  <c r="AA30" i="1"/>
  <c r="AB30" i="1" s="1"/>
  <c r="AA31" i="1"/>
  <c r="AB31" i="1" s="1"/>
  <c r="AA52" i="1"/>
  <c r="AB52" i="1" s="1"/>
  <c r="AA53" i="1"/>
  <c r="AB53" i="1" s="1"/>
  <c r="AA54" i="1"/>
  <c r="AB54" i="1" s="1"/>
  <c r="AA55" i="1"/>
  <c r="AB55" i="1" s="1"/>
  <c r="AA56" i="1"/>
  <c r="AB56" i="1" s="1"/>
  <c r="AA57" i="1"/>
  <c r="AB57" i="1" s="1"/>
  <c r="AA58" i="1"/>
  <c r="AB58" i="1" s="1"/>
  <c r="AA59" i="1"/>
  <c r="AB59" i="1" s="1"/>
  <c r="AA60" i="1"/>
  <c r="AB60" i="1" s="1"/>
  <c r="AA61" i="1"/>
  <c r="AB61" i="1" s="1"/>
  <c r="AA62" i="1"/>
  <c r="AB62" i="1" s="1"/>
  <c r="AA63" i="1"/>
  <c r="AB63" i="1" s="1"/>
  <c r="AA64" i="1"/>
  <c r="AB64" i="1" s="1"/>
  <c r="AA65" i="1"/>
  <c r="AB65" i="1" s="1"/>
  <c r="AA66" i="1"/>
  <c r="AB66" i="1" s="1"/>
  <c r="AA68" i="1"/>
  <c r="AB68" i="1" s="1"/>
  <c r="AE27" i="1"/>
  <c r="BG27" i="1" s="1"/>
  <c r="AB41" i="1" l="1"/>
  <c r="AB34" i="1"/>
  <c r="AA32" i="1"/>
  <c r="AA124" i="1" l="1"/>
  <c r="AA123" i="1"/>
  <c r="AA122" i="1"/>
  <c r="AA121" i="1"/>
  <c r="AA120" i="1"/>
  <c r="AA119" i="1"/>
  <c r="AA118" i="1"/>
  <c r="AA117" i="1"/>
  <c r="AA116" i="1"/>
  <c r="AA115" i="1"/>
  <c r="AA87" i="1"/>
  <c r="AB87" i="1" s="1"/>
  <c r="AA86" i="1"/>
  <c r="AB86" i="1" s="1"/>
  <c r="AA85" i="1"/>
  <c r="AB85" i="1" s="1"/>
  <c r="AA84" i="1"/>
  <c r="AB84" i="1" s="1"/>
  <c r="AA83" i="1"/>
  <c r="AB83" i="1" s="1"/>
  <c r="AA82" i="1"/>
  <c r="AB82" i="1" s="1"/>
  <c r="AA81" i="1"/>
  <c r="AB81" i="1" s="1"/>
  <c r="AA80" i="1"/>
  <c r="AB80" i="1" s="1"/>
  <c r="AA79" i="1"/>
  <c r="AB79" i="1" s="1"/>
  <c r="AA78" i="1"/>
  <c r="AB78" i="1" s="1"/>
  <c r="AA51" i="1"/>
  <c r="AB51" i="1" s="1"/>
  <c r="AA50" i="1"/>
  <c r="AB50" i="1" s="1"/>
  <c r="AA49" i="1"/>
  <c r="AB49" i="1" s="1"/>
  <c r="AA48" i="1"/>
  <c r="AB48" i="1" s="1"/>
  <c r="AA47" i="1"/>
  <c r="AB47" i="1" s="1"/>
  <c r="AA46" i="1"/>
  <c r="AB46" i="1" s="1"/>
  <c r="AA45" i="1"/>
  <c r="AB45" i="1" s="1"/>
  <c r="AA44" i="1"/>
  <c r="AB44" i="1" s="1"/>
  <c r="AA43" i="1"/>
  <c r="AB43" i="1" s="1"/>
  <c r="AA42" i="1"/>
  <c r="AB42" i="1" l="1"/>
  <c r="AB71" i="1"/>
  <c r="AB108" i="1"/>
  <c r="AA143" i="1"/>
  <c r="AA106" i="1"/>
  <c r="AA69" i="1"/>
</calcChain>
</file>

<file path=xl/sharedStrings.xml><?xml version="1.0" encoding="utf-8"?>
<sst xmlns="http://schemas.openxmlformats.org/spreadsheetml/2006/main" count="1430" uniqueCount="242">
  <si>
    <t>Ryb</t>
  </si>
  <si>
    <t>N-R</t>
  </si>
  <si>
    <t>Pkt</t>
  </si>
  <si>
    <t>RAZEM tura 1</t>
  </si>
  <si>
    <t>Ryby</t>
  </si>
  <si>
    <t>RAZEM tura 3</t>
  </si>
  <si>
    <t>RAZEM tura 2</t>
  </si>
  <si>
    <t>Zawodnik</t>
  </si>
  <si>
    <t>Numer</t>
  </si>
  <si>
    <t>RAZEM</t>
  </si>
  <si>
    <t>ryb</t>
  </si>
  <si>
    <t>RAZEM tura 5</t>
  </si>
  <si>
    <t>RAZEM tura 4</t>
  </si>
  <si>
    <t>M-ce</t>
  </si>
  <si>
    <t>stan.</t>
  </si>
  <si>
    <t>stanowiska</t>
  </si>
  <si>
    <t>Śr. ilość ryb</t>
  </si>
  <si>
    <t>na stan.</t>
  </si>
  <si>
    <t>Status</t>
  </si>
  <si>
    <t>sektor 1</t>
  </si>
  <si>
    <t>Lp.</t>
  </si>
  <si>
    <t>Suma</t>
  </si>
  <si>
    <t>FRA</t>
  </si>
  <si>
    <t>ESP</t>
  </si>
  <si>
    <t>FIN</t>
  </si>
  <si>
    <t>SVK</t>
  </si>
  <si>
    <t>CZE</t>
  </si>
  <si>
    <t>ENG</t>
  </si>
  <si>
    <t>BEL</t>
  </si>
  <si>
    <t>NED</t>
  </si>
  <si>
    <t>IRL</t>
  </si>
  <si>
    <t>Spry ENG</t>
  </si>
  <si>
    <t>42 MMŚ</t>
  </si>
  <si>
    <t>Rafan ROM</t>
  </si>
  <si>
    <t>Tatar ROM</t>
  </si>
  <si>
    <t>Vlasiu ROM</t>
  </si>
  <si>
    <t>Arcay ESP</t>
  </si>
  <si>
    <t>Munoz ESP</t>
  </si>
  <si>
    <t>Santos ESP</t>
  </si>
  <si>
    <t>Torres ESP</t>
  </si>
  <si>
    <t>Perez ESP</t>
  </si>
  <si>
    <t>Heikkinen FIN</t>
  </si>
  <si>
    <t>Hiltunen FIN</t>
  </si>
  <si>
    <t>Kallio FIN</t>
  </si>
  <si>
    <t>Kurtti FIN</t>
  </si>
  <si>
    <t>Miettinen FIN</t>
  </si>
  <si>
    <t>Markoczy HUN</t>
  </si>
  <si>
    <t>Szentivanyi HUN</t>
  </si>
  <si>
    <t>Toth HUN</t>
  </si>
  <si>
    <t>Zagyva HUN</t>
  </si>
  <si>
    <t>Palinger HUN</t>
  </si>
  <si>
    <t>Corsar SCO</t>
  </si>
  <si>
    <t>Brown SCO</t>
  </si>
  <si>
    <t>Chalmers SCO</t>
  </si>
  <si>
    <t>Cordiner SCO</t>
  </si>
  <si>
    <t>Maxwell SCO</t>
  </si>
  <si>
    <t>Van Rensburg RPA</t>
  </si>
  <si>
    <t>Dickson RPA</t>
  </si>
  <si>
    <t>Isemonger RPA</t>
  </si>
  <si>
    <t>Scott RPA</t>
  </si>
  <si>
    <t>Ubsdell RPA</t>
  </si>
  <si>
    <t>Bovan BIH</t>
  </si>
  <si>
    <t>Jeremic BIH</t>
  </si>
  <si>
    <t>Kadic BIH</t>
  </si>
  <si>
    <t>Prastalo BIH</t>
  </si>
  <si>
    <t>Kukrika BIH</t>
  </si>
  <si>
    <t>Buckley IRL</t>
  </si>
  <si>
    <t>Coughlan IRL</t>
  </si>
  <si>
    <t>Dempsey IRL</t>
  </si>
  <si>
    <t>Larkin IRL</t>
  </si>
  <si>
    <t>Bobinas LIT</t>
  </si>
  <si>
    <t>Naujokas LIT</t>
  </si>
  <si>
    <t>Radovicius LIT</t>
  </si>
  <si>
    <t>Savukynas LIT</t>
  </si>
  <si>
    <t>Zemaitis LIT</t>
  </si>
  <si>
    <t>Mungun MON</t>
  </si>
  <si>
    <t>Batdorj MON</t>
  </si>
  <si>
    <t>Byambasuren MON</t>
  </si>
  <si>
    <t>Lkhagvajav MON</t>
  </si>
  <si>
    <t>Purvee MON</t>
  </si>
  <si>
    <t>Bertuzzi ITA</t>
  </si>
  <si>
    <t>Brunelli ITA</t>
  </si>
  <si>
    <t>Combi ITA</t>
  </si>
  <si>
    <t>Pietrosino ITA</t>
  </si>
  <si>
    <t>Pearce NZL</t>
  </si>
  <si>
    <t>Anderson NZL</t>
  </si>
  <si>
    <t>Bassett NZL</t>
  </si>
  <si>
    <t>Scott NZL</t>
  </si>
  <si>
    <t>Thrupp NZL</t>
  </si>
  <si>
    <t>Suzuki JAP</t>
  </si>
  <si>
    <t>Motosugi JAP</t>
  </si>
  <si>
    <t>Oshima JAP</t>
  </si>
  <si>
    <t>Utano JAP</t>
  </si>
  <si>
    <t>Daguillanes FRA</t>
  </si>
  <si>
    <t>Delcor FRA</t>
  </si>
  <si>
    <t>Juglaret FRA</t>
  </si>
  <si>
    <t>Kuntz FRA</t>
  </si>
  <si>
    <t>Mathieu FRA</t>
  </si>
  <si>
    <t>Ersbjors Markus SWE</t>
  </si>
  <si>
    <t>Ersbjors Andreas SWE</t>
  </si>
  <si>
    <t>Karlsson SWE</t>
  </si>
  <si>
    <t>Olsson SWE</t>
  </si>
  <si>
    <t>Reynolds SWE</t>
  </si>
  <si>
    <t>Croston ENG</t>
  </si>
  <si>
    <t>Atkinson ENG</t>
  </si>
  <si>
    <t>Brooks ENG</t>
  </si>
  <si>
    <t>Nellins ENG</t>
  </si>
  <si>
    <t>Chlumsky CZE</t>
  </si>
  <si>
    <t>Heimlich CZE</t>
  </si>
  <si>
    <t>Kouba CZE</t>
  </si>
  <si>
    <t>Starychfojtu CZE</t>
  </si>
  <si>
    <t>Ungr CZE</t>
  </si>
  <si>
    <t>Groentjes NED</t>
  </si>
  <si>
    <t>Prick NED</t>
  </si>
  <si>
    <t>Sapulette NED</t>
  </si>
  <si>
    <t>Pauly LUX</t>
  </si>
  <si>
    <t>Bartholme LUX</t>
  </si>
  <si>
    <t>Brickler LUX</t>
  </si>
  <si>
    <t>Buso LUX</t>
  </si>
  <si>
    <t>Strotz LUX</t>
  </si>
  <si>
    <t>Ligda SVK</t>
  </si>
  <si>
    <t>Masiar SVK</t>
  </si>
  <si>
    <t>Nemcik SVK</t>
  </si>
  <si>
    <t>Sveda SVK</t>
  </si>
  <si>
    <t>Teluch SVK</t>
  </si>
  <si>
    <t>Tura 1 - wtorek - 13 IX (9.00-12.00)</t>
  </si>
  <si>
    <t>Tura 2 - środa - 14 IX (9.00-12.00)</t>
  </si>
  <si>
    <t>Tura 3 - czwartek - 15 IX (9.00-12.00)</t>
  </si>
  <si>
    <t>Tura 4 - piątek - 16 IX (9.00-12.00)</t>
  </si>
  <si>
    <t>Tura 5 - sobota - 17 IX (9.00-12.00)</t>
  </si>
  <si>
    <t>Jarman AUS</t>
  </si>
  <si>
    <t>Dawson AUS</t>
  </si>
  <si>
    <t>Dick AUS</t>
  </si>
  <si>
    <t>Flowers AUS</t>
  </si>
  <si>
    <t>Hemphill AUS</t>
  </si>
  <si>
    <t>Brebic SRB</t>
  </si>
  <si>
    <t>Dimitrijevic SRB</t>
  </si>
  <si>
    <t>Martic SRB</t>
  </si>
  <si>
    <t>Misic SRB</t>
  </si>
  <si>
    <t>Bradley USA</t>
  </si>
  <si>
    <t>Burgdorff USA</t>
  </si>
  <si>
    <t>Egan USA</t>
  </si>
  <si>
    <t>Olsen USA</t>
  </si>
  <si>
    <t>Weiss USA</t>
  </si>
  <si>
    <t>Greszta POL</t>
  </si>
  <si>
    <t>Kręcigłowa POL</t>
  </si>
  <si>
    <t>Ordzowiały POL</t>
  </si>
  <si>
    <t>Szlachetka POL</t>
  </si>
  <si>
    <t>Wnękowicz Adam POL</t>
  </si>
  <si>
    <t>Kowalski Dawid POL</t>
  </si>
  <si>
    <t>Ambrozic SLO</t>
  </si>
  <si>
    <t>Pesjak Luca SLO</t>
  </si>
  <si>
    <t>Pesjak Nejc SLO</t>
  </si>
  <si>
    <t>Tirovic SLO</t>
  </si>
  <si>
    <t>Briquemont BEL</t>
  </si>
  <si>
    <t>Di Marco BEL</t>
  </si>
  <si>
    <t>Habran BEL</t>
  </si>
  <si>
    <t>Lorquet BEL</t>
  </si>
  <si>
    <t>Krkovic MNE</t>
  </si>
  <si>
    <t>Markovic MNE</t>
  </si>
  <si>
    <t>Micovic MNE</t>
  </si>
  <si>
    <t>Rajkovic MNE</t>
  </si>
  <si>
    <t>Vulevic MNE</t>
  </si>
  <si>
    <t>sektor 2</t>
  </si>
  <si>
    <t>sektor 3</t>
  </si>
  <si>
    <t>sektor 4</t>
  </si>
  <si>
    <t>Tura 1 - środa - 13 IX (9.00-12.00)</t>
  </si>
  <si>
    <t>Tura 2 - czwartek - 14 IX (9.00-12.00)</t>
  </si>
  <si>
    <t>Tura 3 - piątek - 15 IX (9.00-12.00)</t>
  </si>
  <si>
    <t>Tura 4 - sobota - 16 IX (9.00-12.00)</t>
  </si>
  <si>
    <t>Tura 5 - niedziela - 17 IX (9.00-12.00)</t>
  </si>
  <si>
    <t>42 Muchowe Mistrzostwa Świata 2023 Słowacja - sektor 1 - rzeka Orava (odcinek rzeki: od mostu w miejscowości Tvrdosin do mostu w miejscowości Kriva)</t>
  </si>
  <si>
    <t>42 Muchowe Mistrzostwa Świata 2023 Słowacja - sektor 2 - rzeka Vah - odcinek dolny (odcinek rzeki: od ujścia rzeki Bela do ujścia potoku Demanovka w mieście Liptovsky Mikulas)</t>
  </si>
  <si>
    <t>42 Muchowe Mistrzostwa Świata 2023 Słowacja - sektor 3 - rzeka Vah - odcinek górny (odcinek rzeki: od zbiegu rzek Bely Vah i Cierny Vah w miejscowości Liptovsky Hradok do mostu w miejscowości Liptovska Porubka)</t>
  </si>
  <si>
    <t>42 Muchowe Mistrzostwa Świata 2023 Słowacja - sektor 4 - rzeka Hron (odcinek rzeki: od mostu Motorest Grajciar, koło węzła Lubietova do mostu w miejscowości Salkova, koło miejscowości Banska Bystrica)</t>
  </si>
  <si>
    <t>Arens NED</t>
  </si>
  <si>
    <t>Mc Williams IRL</t>
  </si>
  <si>
    <t>Onodera JAP</t>
  </si>
  <si>
    <t>Beretta ITA</t>
  </si>
  <si>
    <t>Valentincic SLO</t>
  </si>
  <si>
    <t>Todorovic SRB</t>
  </si>
  <si>
    <t>Zapoticzny BEL</t>
  </si>
  <si>
    <t>Mihailescu ROM</t>
  </si>
  <si>
    <t>Hadareanu ROM</t>
  </si>
  <si>
    <t>POL</t>
  </si>
  <si>
    <t>ITA</t>
  </si>
  <si>
    <t>BIH</t>
  </si>
  <si>
    <t>RPA</t>
  </si>
  <si>
    <t>AUS</t>
  </si>
  <si>
    <t>MNE</t>
  </si>
  <si>
    <t>ROM</t>
  </si>
  <si>
    <t>MON</t>
  </si>
  <si>
    <t>SLO</t>
  </si>
  <si>
    <t>NZL</t>
  </si>
  <si>
    <t>SCO</t>
  </si>
  <si>
    <t>HUN</t>
  </si>
  <si>
    <t>SRB</t>
  </si>
  <si>
    <t>LUX</t>
  </si>
  <si>
    <t>SWE</t>
  </si>
  <si>
    <t>USA</t>
  </si>
  <si>
    <t>LIT</t>
  </si>
  <si>
    <t>JAP</t>
  </si>
  <si>
    <t>drużyny</t>
  </si>
  <si>
    <t>Fernandez ESP</t>
  </si>
  <si>
    <t>Arnot USA</t>
  </si>
  <si>
    <t>STATUS STANOWISK dla zawodników łowiących w sektorze 4 - rzeka Hron - według tur</t>
  </si>
  <si>
    <t>WYNIKI NA STANOWISKU (w skali 5-1) w sektorze 4 - rzeka Hron - analiza dla zawodników według tur</t>
  </si>
  <si>
    <t>STATUS STANOWISK dla zawodników łowiących w sektorze 1 - rzeka Orawa - według tur</t>
  </si>
  <si>
    <t>STATUS STANOWISK dla zawodników łowiących w sektorze 2 - rzeka Wah - odcinek dolny - według tur</t>
  </si>
  <si>
    <t>STATUS STANOWISK dla zawodników łowiących w sektorze 3 - rzeka Wah - odcinek górny - według tur</t>
  </si>
  <si>
    <t>ZŁOWIONE RYBY przez zawodników w sektorze 1 - rzeka Orawa - według tur</t>
  </si>
  <si>
    <t>ZŁOWIONE RYBY przez zawodników w sektorze 2 - rzeka Wah - odcinek dolny - według tur</t>
  </si>
  <si>
    <t>ZŁOWIONE RYBY przez zawodników w sektorze 3 - rzeka Wah - odcinek górny - według tur</t>
  </si>
  <si>
    <t>ZŁOWIONE RYBY przez zawodników w sektorze 4 - rzeka Hron - według tur</t>
  </si>
  <si>
    <t>WYNIKI NA STANOWISKU (w skali 5-1) w sektorze 1 - rzeka Orawa - analiza dla zawodników według tur</t>
  </si>
  <si>
    <t>WYNIKI NA STANOWISKU (w skali 5-1) w sektorze 2 - rzeka Wah - odcinek dolny - analiza dla zawodników według tur</t>
  </si>
  <si>
    <t>WYNIKI NA STANOWISKU (w skali 5-1) w sektorze 3 - rzeka Wah - odcinek górny - analiza dla zawodników według tur</t>
  </si>
  <si>
    <t>MIEJSCA ZAWODNIKÓW w sektorze 1 - rzeka Orawa - według tur</t>
  </si>
  <si>
    <t>MIEJSCA ZAWODNIKÓW w sektorze 2 - rzeka Wah - odcinek dolny - według tur</t>
  </si>
  <si>
    <t>MIEJSCA ZAWODNIKÓW w sektorze 3 - rzeka Wah - odcinek górny - według tur</t>
  </si>
  <si>
    <t>MIEJSCA ZAWODNIKÓW w sektorze 4 - rzeka Hron - według tur</t>
  </si>
  <si>
    <t>ŁOT</t>
  </si>
  <si>
    <t>Strods ŁOT</t>
  </si>
  <si>
    <t>Lacis ŁOT</t>
  </si>
  <si>
    <t>Berzins ŁOT</t>
  </si>
  <si>
    <t>Vitolins ŁOT</t>
  </si>
  <si>
    <t>Vecverdins ŁOT</t>
  </si>
  <si>
    <t>Ulaankh MON</t>
  </si>
  <si>
    <t>Sektor</t>
  </si>
  <si>
    <t>Rzeka</t>
  </si>
  <si>
    <t>Orava</t>
  </si>
  <si>
    <t>Wah dół</t>
  </si>
  <si>
    <t>Wah góra</t>
  </si>
  <si>
    <t>Hron</t>
  </si>
  <si>
    <t>PODSUMOWANIE WYNIKÓW w sektorach 1-4 - rzeki: Orava, Wah - dół, Wah - góra, Hron</t>
  </si>
  <si>
    <t>STATUS STANOWISK dla zawodników łowiących w sektorach 1-4 - rzeki</t>
  </si>
  <si>
    <t>ZŁOWIONE RYBY przez zawodników w sektorach 1-4 - rzeki</t>
  </si>
  <si>
    <t>WYNIKI ZAWODNIKÓW NA STANOWISKU (w skali 5-1) w sektorach 1-4 - rzeki</t>
  </si>
  <si>
    <t>suma</t>
  </si>
  <si>
    <t>średnia</t>
  </si>
  <si>
    <t>Tura</t>
  </si>
  <si>
    <t>MIEJSCA ZAWODNIKÓW w sektorach 1-4 - rzeki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</si>
</sst>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b/>
      <sz val="10"/>
      <color theme="1"/>
      <name val="Arial CE"/>
      <charset val="238"/>
    </font>
    <font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b/>
      <sz val="9"/>
      <color theme="1"/>
      <name val="Arial CE"/>
      <charset val="238"/>
    </font>
    <font>
      <sz val="6"/>
      <color theme="1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4" fillId="0" borderId="0" xfId="0" applyFont="1"/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0" borderId="0" xfId="0" applyFont="1"/>
    <xf numFmtId="0" fontId="6" fillId="4" borderId="1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1" fontId="5" fillId="4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5" fillId="3" borderId="2" xfId="1" applyFont="1" applyFill="1" applyBorder="1" applyAlignment="1">
      <alignment horizontal="center" vertical="center"/>
    </xf>
    <xf numFmtId="164" fontId="6" fillId="3" borderId="2" xfId="1" applyNumberFormat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1" fontId="6" fillId="3" borderId="2" xfId="1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" fontId="5" fillId="3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/>
    </xf>
    <xf numFmtId="1" fontId="5" fillId="5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1" fontId="6" fillId="0" borderId="0" xfId="0" applyNumberFormat="1" applyFont="1"/>
    <xf numFmtId="0" fontId="5" fillId="2" borderId="7" xfId="0" applyFont="1" applyFill="1" applyBorder="1" applyAlignment="1">
      <alignment horizontal="center" vertical="center"/>
    </xf>
    <xf numFmtId="1" fontId="5" fillId="2" borderId="7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2" borderId="0" xfId="0" applyFont="1" applyFill="1"/>
    <xf numFmtId="0" fontId="5" fillId="2" borderId="0" xfId="0" applyFont="1" applyFill="1" applyBorder="1" applyAlignment="1">
      <alignment horizontal="center" vertical="center"/>
    </xf>
    <xf numFmtId="1" fontId="5" fillId="2" borderId="0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1" fontId="5" fillId="5" borderId="4" xfId="0" applyNumberFormat="1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/>
    </xf>
    <xf numFmtId="164" fontId="6" fillId="2" borderId="7" xfId="0" applyNumberFormat="1" applyFont="1" applyFill="1" applyBorder="1" applyAlignment="1">
      <alignment horizontal="center"/>
    </xf>
    <xf numFmtId="0" fontId="6" fillId="2" borderId="7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/>
    </xf>
    <xf numFmtId="164" fontId="6" fillId="2" borderId="0" xfId="0" applyNumberFormat="1" applyFont="1" applyFill="1" applyBorder="1" applyAlignment="1">
      <alignment horizontal="center"/>
    </xf>
    <xf numFmtId="0" fontId="6" fillId="2" borderId="0" xfId="0" applyFont="1" applyFill="1" applyBorder="1"/>
    <xf numFmtId="0" fontId="5" fillId="4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738"/>
  <sheetViews>
    <sheetView tabSelected="1" zoomScale="90" zoomScaleNormal="90" workbookViewId="0">
      <selection sqref="A1:AB1"/>
    </sheetView>
  </sheetViews>
  <sheetFormatPr defaultRowHeight="11.25" x14ac:dyDescent="0.2"/>
  <cols>
    <col min="1" max="1" width="7.5703125" style="39" bestFit="1" customWidth="1"/>
    <col min="2" max="2" width="17.140625" style="4" customWidth="1"/>
    <col min="3" max="3" width="4" style="24" customWidth="1"/>
    <col min="4" max="4" width="4.42578125" style="38" customWidth="1"/>
    <col min="5" max="5" width="5.85546875" style="24" customWidth="1"/>
    <col min="6" max="6" width="4.7109375" style="24" customWidth="1"/>
    <col min="7" max="7" width="18.140625" style="24" customWidth="1"/>
    <col min="8" max="8" width="4" style="24" customWidth="1"/>
    <col min="9" max="9" width="4.42578125" style="38" customWidth="1"/>
    <col min="10" max="10" width="5.85546875" style="24" customWidth="1"/>
    <col min="11" max="11" width="4.7109375" style="24" customWidth="1"/>
    <col min="12" max="12" width="17.5703125" style="24" customWidth="1"/>
    <col min="13" max="13" width="4" style="24" customWidth="1"/>
    <col min="14" max="14" width="4.42578125" style="38" customWidth="1"/>
    <col min="15" max="15" width="5.85546875" style="24" customWidth="1"/>
    <col min="16" max="16" width="4.7109375" style="24" customWidth="1"/>
    <col min="17" max="17" width="18.140625" style="24" customWidth="1"/>
    <col min="18" max="18" width="4" style="24" customWidth="1"/>
    <col min="19" max="19" width="4.42578125" style="38" customWidth="1"/>
    <col min="20" max="20" width="5.85546875" style="24" customWidth="1"/>
    <col min="21" max="21" width="4.7109375" style="24" customWidth="1"/>
    <col min="22" max="22" width="18.140625" style="24" customWidth="1"/>
    <col min="23" max="23" width="4" style="24" customWidth="1"/>
    <col min="24" max="24" width="4.42578125" style="24" customWidth="1"/>
    <col min="25" max="25" width="5.85546875" style="24" customWidth="1"/>
    <col min="26" max="26" width="4.7109375" style="24" customWidth="1"/>
    <col min="27" max="27" width="6.85546875" style="24" customWidth="1"/>
    <col min="28" max="28" width="9.85546875" style="4" customWidth="1"/>
    <col min="29" max="29" width="3.5703125" style="4" customWidth="1"/>
    <col min="30" max="30" width="5.42578125" style="4" bestFit="1" customWidth="1"/>
    <col min="31" max="31" width="4.42578125" style="4" customWidth="1"/>
    <col min="32" max="32" width="4.28515625" style="4" customWidth="1"/>
    <col min="33" max="33" width="3.85546875" style="4" customWidth="1"/>
    <col min="34" max="34" width="4.28515625" style="4" customWidth="1"/>
    <col min="35" max="35" width="4.5703125" style="4" customWidth="1"/>
    <col min="36" max="36" width="4.42578125" style="4" customWidth="1"/>
    <col min="37" max="37" width="3.5703125" style="4" customWidth="1"/>
    <col min="38" max="38" width="4.28515625" style="4" customWidth="1"/>
    <col min="39" max="39" width="4.42578125" style="4" customWidth="1"/>
    <col min="40" max="41" width="3.5703125" style="4" customWidth="1"/>
    <col min="42" max="42" width="4.28515625" style="4" customWidth="1"/>
    <col min="43" max="44" width="4.140625" style="4" customWidth="1"/>
    <col min="45" max="45" width="4.28515625" style="4" customWidth="1"/>
    <col min="46" max="46" width="4.7109375" style="4" customWidth="1"/>
    <col min="47" max="47" width="4.85546875" style="4" customWidth="1"/>
    <col min="48" max="48" width="4.42578125" style="4" customWidth="1"/>
    <col min="49" max="49" width="4.140625" style="4" customWidth="1"/>
    <col min="50" max="50" width="4.42578125" style="4" customWidth="1"/>
    <col min="51" max="51" width="4.85546875" style="4" customWidth="1"/>
    <col min="52" max="52" width="4.42578125" style="4" customWidth="1"/>
    <col min="53" max="53" width="4.5703125" style="4" customWidth="1"/>
    <col min="54" max="55" width="4.42578125" style="4" customWidth="1"/>
    <col min="56" max="56" width="4.7109375" style="4" customWidth="1"/>
    <col min="57" max="58" width="4.42578125" style="4" customWidth="1"/>
    <col min="59" max="59" width="7" style="4" bestFit="1" customWidth="1"/>
    <col min="60" max="60" width="3.42578125" style="4" customWidth="1"/>
    <col min="61" max="61" width="6.28515625" style="4" bestFit="1" customWidth="1"/>
    <col min="62" max="62" width="8.42578125" style="4" bestFit="1" customWidth="1"/>
    <col min="63" max="63" width="4.42578125" style="4" bestFit="1" customWidth="1"/>
    <col min="64" max="64" width="4.28515625" style="4" bestFit="1" customWidth="1"/>
    <col min="65" max="65" width="3.85546875" style="4" bestFit="1" customWidth="1"/>
    <col min="66" max="66" width="4.28515625" style="4" bestFit="1" customWidth="1"/>
    <col min="67" max="67" width="4.5703125" style="4" bestFit="1" customWidth="1"/>
    <col min="68" max="68" width="4.42578125" style="4" bestFit="1" customWidth="1"/>
    <col min="69" max="69" width="4" style="4" bestFit="1" customWidth="1"/>
    <col min="70" max="70" width="4.28515625" style="4" bestFit="1" customWidth="1"/>
    <col min="71" max="71" width="4.42578125" style="4" bestFit="1" customWidth="1"/>
    <col min="72" max="73" width="3.5703125" style="4" bestFit="1" customWidth="1"/>
    <col min="74" max="74" width="4.28515625" style="4" bestFit="1" customWidth="1"/>
    <col min="75" max="75" width="4.42578125" style="4" bestFit="1" customWidth="1"/>
    <col min="76" max="76" width="4.140625" style="4" bestFit="1" customWidth="1"/>
    <col min="77" max="77" width="4.28515625" style="4" bestFit="1" customWidth="1"/>
    <col min="78" max="78" width="4.7109375" style="4" bestFit="1" customWidth="1"/>
    <col min="79" max="79" width="4.85546875" style="4" bestFit="1" customWidth="1"/>
    <col min="80" max="80" width="4.42578125" style="4" bestFit="1" customWidth="1"/>
    <col min="81" max="81" width="4.140625" style="4" bestFit="1" customWidth="1"/>
    <col min="82" max="82" width="4.42578125" style="4" bestFit="1" customWidth="1"/>
    <col min="83" max="83" width="4.85546875" style="4" bestFit="1" customWidth="1"/>
    <col min="84" max="84" width="4.42578125" style="4" bestFit="1" customWidth="1"/>
    <col min="85" max="85" width="4.5703125" style="4" bestFit="1" customWidth="1"/>
    <col min="86" max="87" width="4.42578125" style="4" bestFit="1" customWidth="1"/>
    <col min="88" max="88" width="4.7109375" style="4" bestFit="1" customWidth="1"/>
    <col min="89" max="90" width="4.42578125" style="4" bestFit="1" customWidth="1"/>
    <col min="91" max="91" width="7" style="4" bestFit="1" customWidth="1"/>
    <col min="92" max="16384" width="9.140625" style="4"/>
  </cols>
  <sheetData>
    <row r="1" spans="1:91" s="1" customFormat="1" ht="12.75" x14ac:dyDescent="0.2">
      <c r="A1" s="62" t="s">
        <v>171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D1" s="57" t="s">
        <v>207</v>
      </c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I1" s="69" t="s">
        <v>234</v>
      </c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</row>
    <row r="2" spans="1:91" ht="12" customHeight="1" x14ac:dyDescent="0.2">
      <c r="A2" s="2" t="s">
        <v>8</v>
      </c>
      <c r="B2" s="56" t="s">
        <v>166</v>
      </c>
      <c r="C2" s="56"/>
      <c r="D2" s="56"/>
      <c r="E2" s="56"/>
      <c r="F2" s="56"/>
      <c r="G2" s="55" t="s">
        <v>167</v>
      </c>
      <c r="H2" s="55"/>
      <c r="I2" s="55"/>
      <c r="J2" s="55"/>
      <c r="K2" s="55"/>
      <c r="L2" s="55" t="s">
        <v>168</v>
      </c>
      <c r="M2" s="55"/>
      <c r="N2" s="55"/>
      <c r="O2" s="55"/>
      <c r="P2" s="55"/>
      <c r="Q2" s="56" t="s">
        <v>169</v>
      </c>
      <c r="R2" s="56"/>
      <c r="S2" s="56"/>
      <c r="T2" s="56"/>
      <c r="U2" s="56"/>
      <c r="V2" s="55" t="s">
        <v>170</v>
      </c>
      <c r="W2" s="55"/>
      <c r="X2" s="55"/>
      <c r="Y2" s="55"/>
      <c r="Z2" s="55"/>
      <c r="AA2" s="3" t="s">
        <v>9</v>
      </c>
      <c r="AB2" s="2" t="s">
        <v>18</v>
      </c>
      <c r="AD2" s="58" t="s">
        <v>202</v>
      </c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60"/>
      <c r="BI2" s="57" t="s">
        <v>235</v>
      </c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</row>
    <row r="3" spans="1:91" ht="12" customHeight="1" x14ac:dyDescent="0.2">
      <c r="A3" s="3" t="s">
        <v>14</v>
      </c>
      <c r="B3" s="5" t="s">
        <v>7</v>
      </c>
      <c r="C3" s="6" t="s">
        <v>0</v>
      </c>
      <c r="D3" s="7" t="s">
        <v>1</v>
      </c>
      <c r="E3" s="6" t="s">
        <v>2</v>
      </c>
      <c r="F3" s="6" t="s">
        <v>13</v>
      </c>
      <c r="G3" s="8" t="s">
        <v>7</v>
      </c>
      <c r="H3" s="6" t="s">
        <v>0</v>
      </c>
      <c r="I3" s="7" t="s">
        <v>1</v>
      </c>
      <c r="J3" s="6" t="s">
        <v>2</v>
      </c>
      <c r="K3" s="6" t="s">
        <v>13</v>
      </c>
      <c r="L3" s="8" t="s">
        <v>7</v>
      </c>
      <c r="M3" s="6" t="s">
        <v>0</v>
      </c>
      <c r="N3" s="7" t="s">
        <v>1</v>
      </c>
      <c r="O3" s="6" t="s">
        <v>2</v>
      </c>
      <c r="P3" s="6" t="s">
        <v>13</v>
      </c>
      <c r="Q3" s="5" t="s">
        <v>7</v>
      </c>
      <c r="R3" s="6" t="s">
        <v>0</v>
      </c>
      <c r="S3" s="7" t="s">
        <v>1</v>
      </c>
      <c r="T3" s="6" t="s">
        <v>2</v>
      </c>
      <c r="U3" s="6" t="s">
        <v>13</v>
      </c>
      <c r="V3" s="5" t="s">
        <v>7</v>
      </c>
      <c r="W3" s="6" t="s">
        <v>0</v>
      </c>
      <c r="X3" s="6" t="s">
        <v>1</v>
      </c>
      <c r="Y3" s="6" t="s">
        <v>2</v>
      </c>
      <c r="Z3" s="6" t="s">
        <v>13</v>
      </c>
      <c r="AA3" s="6" t="s">
        <v>10</v>
      </c>
      <c r="AB3" s="3" t="s">
        <v>15</v>
      </c>
      <c r="AD3" s="9" t="s">
        <v>240</v>
      </c>
      <c r="AE3" s="10" t="s">
        <v>188</v>
      </c>
      <c r="AF3" s="10" t="s">
        <v>28</v>
      </c>
      <c r="AG3" s="10" t="s">
        <v>186</v>
      </c>
      <c r="AH3" s="10" t="s">
        <v>26</v>
      </c>
      <c r="AI3" s="10" t="s">
        <v>27</v>
      </c>
      <c r="AJ3" s="10" t="s">
        <v>23</v>
      </c>
      <c r="AK3" s="10" t="s">
        <v>24</v>
      </c>
      <c r="AL3" s="10" t="s">
        <v>22</v>
      </c>
      <c r="AM3" s="10" t="s">
        <v>195</v>
      </c>
      <c r="AN3" s="10" t="s">
        <v>30</v>
      </c>
      <c r="AO3" s="10" t="s">
        <v>185</v>
      </c>
      <c r="AP3" s="10" t="s">
        <v>201</v>
      </c>
      <c r="AQ3" s="40" t="s">
        <v>200</v>
      </c>
      <c r="AR3" s="40" t="s">
        <v>221</v>
      </c>
      <c r="AS3" s="10" t="s">
        <v>197</v>
      </c>
      <c r="AT3" s="10" t="s">
        <v>189</v>
      </c>
      <c r="AU3" s="10" t="s">
        <v>191</v>
      </c>
      <c r="AV3" s="10" t="s">
        <v>29</v>
      </c>
      <c r="AW3" s="10" t="s">
        <v>193</v>
      </c>
      <c r="AX3" s="10" t="s">
        <v>184</v>
      </c>
      <c r="AY3" s="10" t="s">
        <v>190</v>
      </c>
      <c r="AZ3" s="10" t="s">
        <v>187</v>
      </c>
      <c r="BA3" s="10" t="s">
        <v>194</v>
      </c>
      <c r="BB3" s="10" t="s">
        <v>192</v>
      </c>
      <c r="BC3" s="10" t="s">
        <v>196</v>
      </c>
      <c r="BD3" s="10" t="s">
        <v>198</v>
      </c>
      <c r="BE3" s="10" t="s">
        <v>25</v>
      </c>
      <c r="BF3" s="10" t="s">
        <v>199</v>
      </c>
      <c r="BG3" s="11" t="s">
        <v>238</v>
      </c>
      <c r="BI3" s="58" t="s">
        <v>202</v>
      </c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60"/>
    </row>
    <row r="4" spans="1:91" ht="12" customHeight="1" x14ac:dyDescent="0.2">
      <c r="A4" s="12">
        <v>1</v>
      </c>
      <c r="B4" s="13" t="s">
        <v>35</v>
      </c>
      <c r="C4" s="14">
        <v>9</v>
      </c>
      <c r="D4" s="15">
        <v>29.5</v>
      </c>
      <c r="E4" s="16">
        <v>5640</v>
      </c>
      <c r="F4" s="17">
        <v>23</v>
      </c>
      <c r="G4" s="13" t="s">
        <v>141</v>
      </c>
      <c r="H4" s="14">
        <v>2</v>
      </c>
      <c r="I4" s="15">
        <v>46</v>
      </c>
      <c r="J4" s="16">
        <v>1960</v>
      </c>
      <c r="K4" s="17">
        <v>20</v>
      </c>
      <c r="L4" s="13" t="s">
        <v>146</v>
      </c>
      <c r="M4" s="14">
        <v>13</v>
      </c>
      <c r="N4" s="15">
        <v>29.5</v>
      </c>
      <c r="O4" s="16">
        <v>8040</v>
      </c>
      <c r="P4" s="17">
        <v>18</v>
      </c>
      <c r="Q4" s="13" t="s">
        <v>48</v>
      </c>
      <c r="R4" s="14">
        <v>2</v>
      </c>
      <c r="S4" s="15">
        <v>27.7</v>
      </c>
      <c r="T4" s="16">
        <v>1160</v>
      </c>
      <c r="U4" s="17">
        <v>28</v>
      </c>
      <c r="V4" s="13" t="s">
        <v>226</v>
      </c>
      <c r="W4" s="14">
        <v>6</v>
      </c>
      <c r="X4" s="15">
        <v>38</v>
      </c>
      <c r="Y4" s="16">
        <v>4200</v>
      </c>
      <c r="Z4" s="17">
        <v>25</v>
      </c>
      <c r="AA4" s="18">
        <f>SUM(C4,H4,M4,R4,W4)</f>
        <v>32</v>
      </c>
      <c r="AB4" s="19">
        <f>SUM(AA4)-82</f>
        <v>-50</v>
      </c>
      <c r="AD4" s="20">
        <v>1</v>
      </c>
      <c r="AE4" s="12">
        <v>-61</v>
      </c>
      <c r="AF4" s="12">
        <v>70</v>
      </c>
      <c r="AG4" s="12">
        <v>-14</v>
      </c>
      <c r="AH4" s="12">
        <v>-51</v>
      </c>
      <c r="AI4" s="12">
        <v>-26</v>
      </c>
      <c r="AJ4" s="12">
        <v>51</v>
      </c>
      <c r="AK4" s="12">
        <v>34</v>
      </c>
      <c r="AL4" s="12">
        <v>76</v>
      </c>
      <c r="AM4" s="12">
        <v>-50</v>
      </c>
      <c r="AN4" s="12">
        <v>5</v>
      </c>
      <c r="AO4" s="12">
        <v>-38</v>
      </c>
      <c r="AP4" s="12">
        <v>-11</v>
      </c>
      <c r="AQ4" s="12">
        <v>-9</v>
      </c>
      <c r="AR4" s="12">
        <v>-21</v>
      </c>
      <c r="AS4" s="12">
        <v>-16</v>
      </c>
      <c r="AT4" s="12">
        <v>-7</v>
      </c>
      <c r="AU4" s="12">
        <v>16</v>
      </c>
      <c r="AV4" s="12">
        <v>50</v>
      </c>
      <c r="AW4" s="12">
        <v>82</v>
      </c>
      <c r="AX4" s="12">
        <v>-31</v>
      </c>
      <c r="AY4" s="12">
        <v>-50</v>
      </c>
      <c r="AZ4" s="12">
        <v>45</v>
      </c>
      <c r="BA4" s="12">
        <v>-24</v>
      </c>
      <c r="BB4" s="12">
        <v>-32</v>
      </c>
      <c r="BC4" s="12">
        <v>15</v>
      </c>
      <c r="BD4" s="12">
        <v>-31</v>
      </c>
      <c r="BE4" s="12">
        <v>85</v>
      </c>
      <c r="BF4" s="12">
        <v>-56</v>
      </c>
      <c r="BG4" s="21">
        <f>SUM(AE4:BF4)</f>
        <v>1</v>
      </c>
      <c r="BI4" s="9" t="s">
        <v>228</v>
      </c>
      <c r="BJ4" s="9" t="s">
        <v>229</v>
      </c>
      <c r="BK4" s="52" t="s">
        <v>188</v>
      </c>
      <c r="BL4" s="52" t="s">
        <v>28</v>
      </c>
      <c r="BM4" s="52" t="s">
        <v>186</v>
      </c>
      <c r="BN4" s="52" t="s">
        <v>26</v>
      </c>
      <c r="BO4" s="52" t="s">
        <v>27</v>
      </c>
      <c r="BP4" s="52" t="s">
        <v>23</v>
      </c>
      <c r="BQ4" s="52" t="s">
        <v>24</v>
      </c>
      <c r="BR4" s="52" t="s">
        <v>22</v>
      </c>
      <c r="BS4" s="52" t="s">
        <v>195</v>
      </c>
      <c r="BT4" s="52" t="s">
        <v>30</v>
      </c>
      <c r="BU4" s="52" t="s">
        <v>185</v>
      </c>
      <c r="BV4" s="52" t="s">
        <v>201</v>
      </c>
      <c r="BW4" s="52" t="s">
        <v>200</v>
      </c>
      <c r="BX4" s="52" t="s">
        <v>221</v>
      </c>
      <c r="BY4" s="52" t="s">
        <v>197</v>
      </c>
      <c r="BZ4" s="52" t="s">
        <v>189</v>
      </c>
      <c r="CA4" s="52" t="s">
        <v>191</v>
      </c>
      <c r="CB4" s="52" t="s">
        <v>29</v>
      </c>
      <c r="CC4" s="52" t="s">
        <v>193</v>
      </c>
      <c r="CD4" s="52" t="s">
        <v>184</v>
      </c>
      <c r="CE4" s="52" t="s">
        <v>190</v>
      </c>
      <c r="CF4" s="52" t="s">
        <v>187</v>
      </c>
      <c r="CG4" s="52" t="s">
        <v>194</v>
      </c>
      <c r="CH4" s="52" t="s">
        <v>192</v>
      </c>
      <c r="CI4" s="52" t="s">
        <v>196</v>
      </c>
      <c r="CJ4" s="52" t="s">
        <v>198</v>
      </c>
      <c r="CK4" s="52" t="s">
        <v>25</v>
      </c>
      <c r="CL4" s="52" t="s">
        <v>199</v>
      </c>
      <c r="CM4" s="11" t="s">
        <v>238</v>
      </c>
    </row>
    <row r="5" spans="1:91" ht="12" customHeight="1" x14ac:dyDescent="0.2">
      <c r="A5" s="12">
        <v>2</v>
      </c>
      <c r="B5" s="13" t="s">
        <v>111</v>
      </c>
      <c r="C5" s="14">
        <v>19</v>
      </c>
      <c r="D5" s="15">
        <v>35.200000000000003</v>
      </c>
      <c r="E5" s="16">
        <v>11720</v>
      </c>
      <c r="F5" s="17">
        <v>15</v>
      </c>
      <c r="G5" s="13" t="s">
        <v>77</v>
      </c>
      <c r="H5" s="14">
        <v>5</v>
      </c>
      <c r="I5" s="15">
        <v>37</v>
      </c>
      <c r="J5" s="16">
        <v>3660</v>
      </c>
      <c r="K5" s="17">
        <v>15</v>
      </c>
      <c r="L5" s="13" t="s">
        <v>54</v>
      </c>
      <c r="M5" s="14">
        <v>3</v>
      </c>
      <c r="N5" s="15">
        <v>26.5</v>
      </c>
      <c r="O5" s="16">
        <v>1780</v>
      </c>
      <c r="P5" s="17">
        <v>25</v>
      </c>
      <c r="Q5" s="13" t="s">
        <v>113</v>
      </c>
      <c r="R5" s="14">
        <v>3</v>
      </c>
      <c r="S5" s="15">
        <v>31.2</v>
      </c>
      <c r="T5" s="16">
        <v>1940</v>
      </c>
      <c r="U5" s="17">
        <v>26</v>
      </c>
      <c r="V5" s="13" t="s">
        <v>91</v>
      </c>
      <c r="W5" s="14">
        <v>1</v>
      </c>
      <c r="X5" s="15">
        <v>23.5</v>
      </c>
      <c r="Y5" s="16">
        <v>580</v>
      </c>
      <c r="Z5" s="17">
        <v>27</v>
      </c>
      <c r="AA5" s="18">
        <f t="shared" ref="AA5:AA31" si="0">SUM(C5,H5,M5,R5,W5)</f>
        <v>31</v>
      </c>
      <c r="AB5" s="19">
        <f t="shared" ref="AB5:AB31" si="1">SUM(AA5)-82</f>
        <v>-51</v>
      </c>
      <c r="AD5" s="20">
        <v>2</v>
      </c>
      <c r="AE5" s="12">
        <v>-38</v>
      </c>
      <c r="AF5" s="12">
        <v>76</v>
      </c>
      <c r="AG5" s="12">
        <v>16</v>
      </c>
      <c r="AH5" s="12">
        <v>-26</v>
      </c>
      <c r="AI5" s="12">
        <v>-31</v>
      </c>
      <c r="AJ5" s="12">
        <v>85</v>
      </c>
      <c r="AK5" s="12">
        <v>70</v>
      </c>
      <c r="AL5" s="12">
        <v>-61</v>
      </c>
      <c r="AM5" s="12">
        <v>-9</v>
      </c>
      <c r="AN5" s="12">
        <v>-21</v>
      </c>
      <c r="AO5" s="12">
        <v>45</v>
      </c>
      <c r="AP5" s="12">
        <v>82</v>
      </c>
      <c r="AQ5" s="12">
        <v>-11</v>
      </c>
      <c r="AR5" s="12">
        <v>-7</v>
      </c>
      <c r="AS5" s="12">
        <v>15</v>
      </c>
      <c r="AT5" s="12">
        <v>5</v>
      </c>
      <c r="AU5" s="12">
        <v>-51</v>
      </c>
      <c r="AV5" s="12">
        <v>-14</v>
      </c>
      <c r="AW5" s="12">
        <v>34</v>
      </c>
      <c r="AX5" s="12">
        <v>-56</v>
      </c>
      <c r="AY5" s="12">
        <v>-32</v>
      </c>
      <c r="AZ5" s="12">
        <v>-24</v>
      </c>
      <c r="BA5" s="12">
        <v>50</v>
      </c>
      <c r="BB5" s="12">
        <v>-16</v>
      </c>
      <c r="BC5" s="12">
        <v>-31</v>
      </c>
      <c r="BD5" s="12">
        <v>-50</v>
      </c>
      <c r="BE5" s="12">
        <v>51</v>
      </c>
      <c r="BF5" s="12">
        <v>-50</v>
      </c>
      <c r="BG5" s="21">
        <f>SUM(AE5:BF5)</f>
        <v>1</v>
      </c>
      <c r="BI5" s="20">
        <v>1</v>
      </c>
      <c r="BJ5" s="20" t="s">
        <v>230</v>
      </c>
      <c r="BK5" s="12">
        <f>SUM(AE4:AE8)</f>
        <v>-77</v>
      </c>
      <c r="BL5" s="12">
        <f t="shared" ref="BL5:CL5" si="2">SUM(AF4:AF8)</f>
        <v>166</v>
      </c>
      <c r="BM5" s="12">
        <f t="shared" si="2"/>
        <v>26</v>
      </c>
      <c r="BN5" s="12">
        <f t="shared" si="2"/>
        <v>88</v>
      </c>
      <c r="BO5" s="12">
        <f t="shared" si="2"/>
        <v>-23</v>
      </c>
      <c r="BP5" s="12">
        <f t="shared" si="2"/>
        <v>119</v>
      </c>
      <c r="BQ5" s="12">
        <f t="shared" si="2"/>
        <v>187</v>
      </c>
      <c r="BR5" s="12">
        <f t="shared" si="2"/>
        <v>137</v>
      </c>
      <c r="BS5" s="12">
        <f t="shared" si="2"/>
        <v>-107</v>
      </c>
      <c r="BT5" s="12">
        <f t="shared" si="2"/>
        <v>-15</v>
      </c>
      <c r="BU5" s="12">
        <f t="shared" si="2"/>
        <v>25</v>
      </c>
      <c r="BV5" s="12">
        <f t="shared" si="2"/>
        <v>-61</v>
      </c>
      <c r="BW5" s="12">
        <f t="shared" si="2"/>
        <v>-67</v>
      </c>
      <c r="BX5" s="12">
        <f t="shared" si="2"/>
        <v>-68</v>
      </c>
      <c r="BY5" s="12">
        <f t="shared" si="2"/>
        <v>134</v>
      </c>
      <c r="BZ5" s="12">
        <f t="shared" si="2"/>
        <v>18</v>
      </c>
      <c r="CA5" s="12">
        <f t="shared" si="2"/>
        <v>136</v>
      </c>
      <c r="CB5" s="12">
        <f t="shared" si="2"/>
        <v>-62</v>
      </c>
      <c r="CC5" s="12">
        <f t="shared" si="2"/>
        <v>69</v>
      </c>
      <c r="CD5" s="12">
        <f t="shared" si="2"/>
        <v>-179</v>
      </c>
      <c r="CE5" s="12">
        <f t="shared" si="2"/>
        <v>-160</v>
      </c>
      <c r="CF5" s="12">
        <f t="shared" si="2"/>
        <v>0</v>
      </c>
      <c r="CG5" s="12">
        <f t="shared" si="2"/>
        <v>-36</v>
      </c>
      <c r="CH5" s="12">
        <f t="shared" si="2"/>
        <v>1</v>
      </c>
      <c r="CI5" s="12">
        <f t="shared" si="2"/>
        <v>-126</v>
      </c>
      <c r="CJ5" s="12">
        <f t="shared" si="2"/>
        <v>-118</v>
      </c>
      <c r="CK5" s="12">
        <f t="shared" si="2"/>
        <v>140</v>
      </c>
      <c r="CL5" s="12">
        <f t="shared" si="2"/>
        <v>-142</v>
      </c>
      <c r="CM5" s="21">
        <f>SUM(BK5:CL5)</f>
        <v>5</v>
      </c>
    </row>
    <row r="6" spans="1:91" ht="12" customHeight="1" x14ac:dyDescent="0.2">
      <c r="A6" s="12">
        <v>3</v>
      </c>
      <c r="B6" s="13" t="s">
        <v>178</v>
      </c>
      <c r="C6" s="14">
        <v>14</v>
      </c>
      <c r="D6" s="15">
        <v>29</v>
      </c>
      <c r="E6" s="16">
        <v>8220</v>
      </c>
      <c r="F6" s="17">
        <v>20</v>
      </c>
      <c r="G6" s="13" t="s">
        <v>131</v>
      </c>
      <c r="H6" s="14">
        <v>8</v>
      </c>
      <c r="I6" s="15">
        <v>45.5</v>
      </c>
      <c r="J6" s="16">
        <v>5400</v>
      </c>
      <c r="K6" s="17">
        <v>11</v>
      </c>
      <c r="L6" s="13" t="s">
        <v>142</v>
      </c>
      <c r="M6" s="14">
        <v>10</v>
      </c>
      <c r="N6" s="15">
        <v>31</v>
      </c>
      <c r="O6" s="16">
        <v>6120</v>
      </c>
      <c r="P6" s="17">
        <v>21</v>
      </c>
      <c r="Q6" s="13" t="s">
        <v>162</v>
      </c>
      <c r="R6" s="14">
        <v>6</v>
      </c>
      <c r="S6" s="15">
        <v>26.1</v>
      </c>
      <c r="T6" s="16">
        <v>3580</v>
      </c>
      <c r="U6" s="17">
        <v>24</v>
      </c>
      <c r="V6" s="13" t="s">
        <v>138</v>
      </c>
      <c r="W6" s="14">
        <v>6</v>
      </c>
      <c r="X6" s="15">
        <v>30.3</v>
      </c>
      <c r="Y6" s="16">
        <v>3560</v>
      </c>
      <c r="Z6" s="17">
        <v>26</v>
      </c>
      <c r="AA6" s="18">
        <f t="shared" si="0"/>
        <v>44</v>
      </c>
      <c r="AB6" s="19">
        <f t="shared" si="1"/>
        <v>-38</v>
      </c>
      <c r="AD6" s="20">
        <v>3</v>
      </c>
      <c r="AE6" s="12">
        <v>-9</v>
      </c>
      <c r="AF6" s="12">
        <v>85</v>
      </c>
      <c r="AG6" s="12">
        <v>15</v>
      </c>
      <c r="AH6" s="12">
        <v>45</v>
      </c>
      <c r="AI6" s="12">
        <v>-16</v>
      </c>
      <c r="AJ6" s="12">
        <v>70</v>
      </c>
      <c r="AK6" s="12">
        <v>-14</v>
      </c>
      <c r="AL6" s="12">
        <v>51</v>
      </c>
      <c r="AM6" s="12">
        <v>-32</v>
      </c>
      <c r="AN6" s="12">
        <v>-24</v>
      </c>
      <c r="AO6" s="12">
        <v>-26</v>
      </c>
      <c r="AP6" s="12">
        <v>-50</v>
      </c>
      <c r="AQ6" s="12">
        <v>16</v>
      </c>
      <c r="AR6" s="12">
        <v>34</v>
      </c>
      <c r="AS6" s="12">
        <v>76</v>
      </c>
      <c r="AT6" s="12">
        <v>82</v>
      </c>
      <c r="AU6" s="12">
        <v>50</v>
      </c>
      <c r="AV6" s="12">
        <v>-31</v>
      </c>
      <c r="AW6" s="12">
        <v>-31</v>
      </c>
      <c r="AX6" s="12">
        <v>-50</v>
      </c>
      <c r="AY6" s="12">
        <v>-7</v>
      </c>
      <c r="AZ6" s="12">
        <v>-21</v>
      </c>
      <c r="BA6" s="12">
        <v>-51</v>
      </c>
      <c r="BB6" s="12">
        <v>5</v>
      </c>
      <c r="BC6" s="12">
        <v>-11</v>
      </c>
      <c r="BD6" s="12">
        <v>-56</v>
      </c>
      <c r="BE6" s="12">
        <v>-61</v>
      </c>
      <c r="BF6" s="12">
        <v>-38</v>
      </c>
      <c r="BG6" s="21">
        <f t="shared" ref="BG5:BG8" si="3">SUM(AE6:BF6)</f>
        <v>1</v>
      </c>
      <c r="BI6" s="20">
        <v>2</v>
      </c>
      <c r="BJ6" s="20" t="s">
        <v>231</v>
      </c>
      <c r="BK6" s="12">
        <f>SUM(AE41:AE45)</f>
        <v>-8</v>
      </c>
      <c r="BL6" s="12">
        <f t="shared" ref="BL6:CL6" si="4">SUM(AF41:AF45)</f>
        <v>-46</v>
      </c>
      <c r="BM6" s="12">
        <f t="shared" si="4"/>
        <v>17</v>
      </c>
      <c r="BN6" s="12">
        <f t="shared" si="4"/>
        <v>77</v>
      </c>
      <c r="BO6" s="12">
        <f t="shared" si="4"/>
        <v>-42</v>
      </c>
      <c r="BP6" s="12">
        <f t="shared" si="4"/>
        <v>37</v>
      </c>
      <c r="BQ6" s="12">
        <f t="shared" si="4"/>
        <v>-9</v>
      </c>
      <c r="BR6" s="12">
        <f t="shared" si="4"/>
        <v>52</v>
      </c>
      <c r="BS6" s="12">
        <f t="shared" si="4"/>
        <v>29</v>
      </c>
      <c r="BT6" s="12">
        <f t="shared" si="4"/>
        <v>22</v>
      </c>
      <c r="BU6" s="12">
        <f t="shared" si="4"/>
        <v>43</v>
      </c>
      <c r="BV6" s="12">
        <f t="shared" si="4"/>
        <v>-67</v>
      </c>
      <c r="BW6" s="12">
        <f t="shared" si="4"/>
        <v>-116</v>
      </c>
      <c r="BX6" s="12">
        <f t="shared" si="4"/>
        <v>-12</v>
      </c>
      <c r="BY6" s="12">
        <f t="shared" si="4"/>
        <v>9</v>
      </c>
      <c r="BZ6" s="12">
        <f t="shared" si="4"/>
        <v>-31</v>
      </c>
      <c r="CA6" s="12">
        <f t="shared" si="4"/>
        <v>-11</v>
      </c>
      <c r="CB6" s="12">
        <f t="shared" si="4"/>
        <v>-8</v>
      </c>
      <c r="CC6" s="12">
        <f t="shared" si="4"/>
        <v>-8</v>
      </c>
      <c r="CD6" s="12">
        <f t="shared" si="4"/>
        <v>25</v>
      </c>
      <c r="CE6" s="12">
        <f t="shared" si="4"/>
        <v>-71</v>
      </c>
      <c r="CF6" s="12">
        <f t="shared" si="4"/>
        <v>-25</v>
      </c>
      <c r="CG6" s="12">
        <f t="shared" si="4"/>
        <v>-1</v>
      </c>
      <c r="CH6" s="12">
        <f t="shared" si="4"/>
        <v>8</v>
      </c>
      <c r="CI6" s="12">
        <f t="shared" si="4"/>
        <v>41</v>
      </c>
      <c r="CJ6" s="12">
        <f t="shared" si="4"/>
        <v>-57</v>
      </c>
      <c r="CK6" s="12">
        <f t="shared" si="4"/>
        <v>24</v>
      </c>
      <c r="CL6" s="12">
        <f t="shared" si="4"/>
        <v>-18</v>
      </c>
      <c r="CM6" s="21">
        <f>SUM(BK6:CL6)</f>
        <v>-146</v>
      </c>
    </row>
    <row r="7" spans="1:91" ht="12" customHeight="1" x14ac:dyDescent="0.2">
      <c r="A7" s="12">
        <v>4</v>
      </c>
      <c r="B7" s="13" t="s">
        <v>50</v>
      </c>
      <c r="C7" s="14">
        <v>2</v>
      </c>
      <c r="D7" s="15">
        <v>40</v>
      </c>
      <c r="E7" s="16">
        <v>1440</v>
      </c>
      <c r="F7" s="17">
        <v>28</v>
      </c>
      <c r="G7" s="13" t="s">
        <v>99</v>
      </c>
      <c r="H7" s="14">
        <v>7</v>
      </c>
      <c r="I7" s="15">
        <v>27.5</v>
      </c>
      <c r="J7" s="16">
        <v>4120</v>
      </c>
      <c r="K7" s="17">
        <v>14</v>
      </c>
      <c r="L7" s="13" t="s">
        <v>92</v>
      </c>
      <c r="M7" s="14">
        <v>3</v>
      </c>
      <c r="N7" s="15">
        <v>27.5</v>
      </c>
      <c r="O7" s="16">
        <v>1920</v>
      </c>
      <c r="P7" s="17">
        <v>24</v>
      </c>
      <c r="Q7" s="13" t="s">
        <v>57</v>
      </c>
      <c r="R7" s="14">
        <v>9</v>
      </c>
      <c r="S7" s="15">
        <v>35</v>
      </c>
      <c r="T7" s="16">
        <v>6340</v>
      </c>
      <c r="U7" s="17">
        <v>18</v>
      </c>
      <c r="V7" s="13" t="s">
        <v>182</v>
      </c>
      <c r="W7" s="14">
        <v>11</v>
      </c>
      <c r="X7" s="15">
        <v>33</v>
      </c>
      <c r="Y7" s="16">
        <v>6500</v>
      </c>
      <c r="Z7" s="17">
        <v>19</v>
      </c>
      <c r="AA7" s="18">
        <f t="shared" si="0"/>
        <v>32</v>
      </c>
      <c r="AB7" s="19">
        <f t="shared" si="1"/>
        <v>-50</v>
      </c>
      <c r="AD7" s="20">
        <v>4</v>
      </c>
      <c r="AE7" s="12">
        <v>16</v>
      </c>
      <c r="AF7" s="12">
        <v>-9</v>
      </c>
      <c r="AG7" s="12">
        <v>70</v>
      </c>
      <c r="AH7" s="12">
        <v>50</v>
      </c>
      <c r="AI7" s="12">
        <v>82</v>
      </c>
      <c r="AJ7" s="12">
        <v>-56</v>
      </c>
      <c r="AK7" s="12">
        <v>15</v>
      </c>
      <c r="AL7" s="12">
        <v>85</v>
      </c>
      <c r="AM7" s="12">
        <v>-50</v>
      </c>
      <c r="AN7" s="12">
        <v>34</v>
      </c>
      <c r="AO7" s="12">
        <v>-7</v>
      </c>
      <c r="AP7" s="12">
        <v>-31</v>
      </c>
      <c r="AQ7" s="12">
        <v>-32</v>
      </c>
      <c r="AR7" s="12">
        <v>-24</v>
      </c>
      <c r="AS7" s="12">
        <v>-26</v>
      </c>
      <c r="AT7" s="12">
        <v>-38</v>
      </c>
      <c r="AU7" s="12">
        <v>76</v>
      </c>
      <c r="AV7" s="12">
        <v>-51</v>
      </c>
      <c r="AW7" s="12">
        <v>5</v>
      </c>
      <c r="AX7" s="12">
        <v>-31</v>
      </c>
      <c r="AY7" s="12">
        <v>-21</v>
      </c>
      <c r="AZ7" s="12">
        <v>-50</v>
      </c>
      <c r="BA7" s="12">
        <v>-16</v>
      </c>
      <c r="BB7" s="12">
        <v>51</v>
      </c>
      <c r="BC7" s="12">
        <v>-61</v>
      </c>
      <c r="BD7" s="12">
        <v>45</v>
      </c>
      <c r="BE7" s="12">
        <v>-11</v>
      </c>
      <c r="BF7" s="12">
        <v>-14</v>
      </c>
      <c r="BG7" s="21">
        <f t="shared" si="3"/>
        <v>1</v>
      </c>
      <c r="BI7" s="20">
        <v>3</v>
      </c>
      <c r="BJ7" s="20" t="s">
        <v>232</v>
      </c>
      <c r="BK7" s="12">
        <f>SUM(AE78:AE82)</f>
        <v>-15</v>
      </c>
      <c r="BL7" s="12">
        <f t="shared" ref="BL7:CL7" si="5">SUM(AF78:AF82)</f>
        <v>41</v>
      </c>
      <c r="BM7" s="12">
        <f t="shared" si="5"/>
        <v>14</v>
      </c>
      <c r="BN7" s="12">
        <f t="shared" si="5"/>
        <v>12</v>
      </c>
      <c r="BO7" s="12">
        <f t="shared" si="5"/>
        <v>-18</v>
      </c>
      <c r="BP7" s="12">
        <f t="shared" si="5"/>
        <v>57</v>
      </c>
      <c r="BQ7" s="12">
        <f t="shared" si="5"/>
        <v>31</v>
      </c>
      <c r="BR7" s="12">
        <f t="shared" si="5"/>
        <v>107</v>
      </c>
      <c r="BS7" s="12">
        <f t="shared" si="5"/>
        <v>-15</v>
      </c>
      <c r="BT7" s="12">
        <f t="shared" si="5"/>
        <v>-32</v>
      </c>
      <c r="BU7" s="12">
        <f t="shared" si="5"/>
        <v>-6</v>
      </c>
      <c r="BV7" s="12">
        <f t="shared" si="5"/>
        <v>-89</v>
      </c>
      <c r="BW7" s="12">
        <f t="shared" si="5"/>
        <v>-81</v>
      </c>
      <c r="BX7" s="12">
        <f t="shared" si="5"/>
        <v>-23</v>
      </c>
      <c r="BY7" s="12">
        <f t="shared" si="5"/>
        <v>-36</v>
      </c>
      <c r="BZ7" s="12">
        <f t="shared" si="5"/>
        <v>-38</v>
      </c>
      <c r="CA7" s="12">
        <f t="shared" si="5"/>
        <v>10</v>
      </c>
      <c r="CB7" s="12">
        <f t="shared" si="5"/>
        <v>25</v>
      </c>
      <c r="CC7" s="12">
        <f t="shared" si="5"/>
        <v>-67</v>
      </c>
      <c r="CD7" s="12">
        <f t="shared" si="5"/>
        <v>38</v>
      </c>
      <c r="CE7" s="12">
        <f t="shared" si="5"/>
        <v>17</v>
      </c>
      <c r="CF7" s="12">
        <f t="shared" si="5"/>
        <v>1</v>
      </c>
      <c r="CG7" s="12">
        <f t="shared" si="5"/>
        <v>40</v>
      </c>
      <c r="CH7" s="12">
        <f t="shared" si="5"/>
        <v>-26</v>
      </c>
      <c r="CI7" s="12">
        <f t="shared" si="5"/>
        <v>32</v>
      </c>
      <c r="CJ7" s="12">
        <f t="shared" si="5"/>
        <v>-13</v>
      </c>
      <c r="CK7" s="12">
        <f t="shared" si="5"/>
        <v>27</v>
      </c>
      <c r="CL7" s="12">
        <f t="shared" si="5"/>
        <v>-49</v>
      </c>
      <c r="CM7" s="21">
        <f t="shared" ref="CM6:CM8" si="6">SUM(BK7:CL7)</f>
        <v>-56</v>
      </c>
    </row>
    <row r="8" spans="1:91" ht="12" customHeight="1" x14ac:dyDescent="0.2">
      <c r="A8" s="12">
        <v>5</v>
      </c>
      <c r="B8" s="13" t="s">
        <v>122</v>
      </c>
      <c r="C8" s="14">
        <v>37</v>
      </c>
      <c r="D8" s="15">
        <v>37.5</v>
      </c>
      <c r="E8" s="16">
        <v>21680</v>
      </c>
      <c r="F8" s="17">
        <v>6</v>
      </c>
      <c r="G8" s="13" t="s">
        <v>38</v>
      </c>
      <c r="H8" s="14">
        <v>30</v>
      </c>
      <c r="I8" s="15">
        <v>30.5</v>
      </c>
      <c r="J8" s="16">
        <v>16860</v>
      </c>
      <c r="K8" s="17">
        <v>1</v>
      </c>
      <c r="L8" s="13" t="s">
        <v>154</v>
      </c>
      <c r="M8" s="14">
        <v>33</v>
      </c>
      <c r="N8" s="15">
        <v>34.1</v>
      </c>
      <c r="O8" s="16">
        <v>19420</v>
      </c>
      <c r="P8" s="17">
        <v>3</v>
      </c>
      <c r="Q8" s="13" t="s">
        <v>96</v>
      </c>
      <c r="R8" s="14">
        <v>39</v>
      </c>
      <c r="S8" s="15">
        <v>33.5</v>
      </c>
      <c r="T8" s="16">
        <v>23200</v>
      </c>
      <c r="U8" s="17">
        <v>3</v>
      </c>
      <c r="V8" s="13" t="s">
        <v>115</v>
      </c>
      <c r="W8" s="14">
        <v>28</v>
      </c>
      <c r="X8" s="15">
        <v>32</v>
      </c>
      <c r="Y8" s="16">
        <v>16160</v>
      </c>
      <c r="Z8" s="17">
        <v>5</v>
      </c>
      <c r="AA8" s="18">
        <f t="shared" si="0"/>
        <v>167</v>
      </c>
      <c r="AB8" s="19">
        <f t="shared" si="1"/>
        <v>85</v>
      </c>
      <c r="AD8" s="20">
        <v>5</v>
      </c>
      <c r="AE8" s="12">
        <v>15</v>
      </c>
      <c r="AF8" s="12">
        <v>-56</v>
      </c>
      <c r="AG8" s="12">
        <v>-61</v>
      </c>
      <c r="AH8" s="12">
        <v>70</v>
      </c>
      <c r="AI8" s="12">
        <v>-32</v>
      </c>
      <c r="AJ8" s="12">
        <v>-31</v>
      </c>
      <c r="AK8" s="12">
        <v>82</v>
      </c>
      <c r="AL8" s="12">
        <v>-14</v>
      </c>
      <c r="AM8" s="12">
        <v>34</v>
      </c>
      <c r="AN8" s="12">
        <v>-9</v>
      </c>
      <c r="AO8" s="12">
        <v>51</v>
      </c>
      <c r="AP8" s="12">
        <v>-51</v>
      </c>
      <c r="AQ8" s="12">
        <v>-31</v>
      </c>
      <c r="AR8" s="12">
        <v>-50</v>
      </c>
      <c r="AS8" s="12">
        <v>85</v>
      </c>
      <c r="AT8" s="12">
        <v>-24</v>
      </c>
      <c r="AU8" s="12">
        <v>45</v>
      </c>
      <c r="AV8" s="12">
        <v>-16</v>
      </c>
      <c r="AW8" s="12">
        <v>-21</v>
      </c>
      <c r="AX8" s="12">
        <v>-11</v>
      </c>
      <c r="AY8" s="12">
        <v>-50</v>
      </c>
      <c r="AZ8" s="12">
        <v>50</v>
      </c>
      <c r="BA8" s="12">
        <v>5</v>
      </c>
      <c r="BB8" s="12">
        <v>-7</v>
      </c>
      <c r="BC8" s="12">
        <v>-38</v>
      </c>
      <c r="BD8" s="12">
        <v>-26</v>
      </c>
      <c r="BE8" s="12">
        <v>76</v>
      </c>
      <c r="BF8" s="12">
        <v>16</v>
      </c>
      <c r="BG8" s="21">
        <f t="shared" si="3"/>
        <v>1</v>
      </c>
      <c r="BI8" s="20">
        <v>4</v>
      </c>
      <c r="BJ8" s="20" t="s">
        <v>233</v>
      </c>
      <c r="BK8" s="12">
        <f>SUM(AE115:AE119)</f>
        <v>116</v>
      </c>
      <c r="BL8" s="12">
        <f t="shared" ref="BL8:CL8" si="7">SUM(AF115:AF119)</f>
        <v>-29</v>
      </c>
      <c r="BM8" s="12">
        <f t="shared" si="7"/>
        <v>-71</v>
      </c>
      <c r="BN8" s="12">
        <f t="shared" si="7"/>
        <v>90</v>
      </c>
      <c r="BO8" s="12">
        <f t="shared" si="7"/>
        <v>-80</v>
      </c>
      <c r="BP8" s="12">
        <f t="shared" si="7"/>
        <v>59</v>
      </c>
      <c r="BQ8" s="12">
        <f t="shared" si="7"/>
        <v>35</v>
      </c>
      <c r="BR8" s="12">
        <f t="shared" si="7"/>
        <v>-36</v>
      </c>
      <c r="BS8" s="12">
        <f t="shared" si="7"/>
        <v>-13</v>
      </c>
      <c r="BT8" s="12">
        <f t="shared" si="7"/>
        <v>-39</v>
      </c>
      <c r="BU8" s="12">
        <f t="shared" si="7"/>
        <v>76</v>
      </c>
      <c r="BV8" s="12">
        <f t="shared" si="7"/>
        <v>-70</v>
      </c>
      <c r="BW8" s="12">
        <f t="shared" si="7"/>
        <v>-63</v>
      </c>
      <c r="BX8" s="12">
        <f t="shared" si="7"/>
        <v>-68</v>
      </c>
      <c r="BY8" s="12">
        <f t="shared" si="7"/>
        <v>39</v>
      </c>
      <c r="BZ8" s="12">
        <f t="shared" si="7"/>
        <v>-51</v>
      </c>
      <c r="CA8" s="12">
        <f t="shared" si="7"/>
        <v>-7</v>
      </c>
      <c r="CB8" s="12">
        <f t="shared" si="7"/>
        <v>-24</v>
      </c>
      <c r="CC8" s="12">
        <f t="shared" si="7"/>
        <v>-24</v>
      </c>
      <c r="CD8" s="12">
        <f t="shared" si="7"/>
        <v>156</v>
      </c>
      <c r="CE8" s="12">
        <f t="shared" si="7"/>
        <v>51</v>
      </c>
      <c r="CF8" s="12">
        <f t="shared" si="7"/>
        <v>-19</v>
      </c>
      <c r="CG8" s="12">
        <f t="shared" si="7"/>
        <v>-46</v>
      </c>
      <c r="CH8" s="12">
        <f t="shared" si="7"/>
        <v>-58</v>
      </c>
      <c r="CI8" s="12">
        <f t="shared" si="7"/>
        <v>41</v>
      </c>
      <c r="CJ8" s="12">
        <f t="shared" si="7"/>
        <v>97</v>
      </c>
      <c r="CK8" s="12">
        <f t="shared" si="7"/>
        <v>-71</v>
      </c>
      <c r="CL8" s="12">
        <f t="shared" si="7"/>
        <v>9</v>
      </c>
      <c r="CM8" s="21">
        <f t="shared" si="6"/>
        <v>0</v>
      </c>
    </row>
    <row r="9" spans="1:91" ht="12" customHeight="1" x14ac:dyDescent="0.2">
      <c r="A9" s="12">
        <v>6</v>
      </c>
      <c r="B9" s="13" t="s">
        <v>112</v>
      </c>
      <c r="C9" s="14">
        <v>24</v>
      </c>
      <c r="D9" s="15">
        <v>33.299999999999997</v>
      </c>
      <c r="E9" s="16">
        <v>14020</v>
      </c>
      <c r="F9" s="17">
        <v>9</v>
      </c>
      <c r="G9" s="13" t="s">
        <v>52</v>
      </c>
      <c r="H9" s="14">
        <v>22</v>
      </c>
      <c r="I9" s="15">
        <v>28.2</v>
      </c>
      <c r="J9" s="16">
        <v>12600</v>
      </c>
      <c r="K9" s="17">
        <v>3</v>
      </c>
      <c r="L9" s="13" t="s">
        <v>79</v>
      </c>
      <c r="M9" s="14">
        <v>12</v>
      </c>
      <c r="N9" s="15">
        <v>42.7</v>
      </c>
      <c r="O9" s="16">
        <v>7000</v>
      </c>
      <c r="P9" s="17">
        <v>20</v>
      </c>
      <c r="Q9" s="13" t="s">
        <v>108</v>
      </c>
      <c r="R9" s="14">
        <v>52</v>
      </c>
      <c r="S9" s="15">
        <v>34.200000000000003</v>
      </c>
      <c r="T9" s="16">
        <v>30360</v>
      </c>
      <c r="U9" s="17">
        <v>1</v>
      </c>
      <c r="V9" s="13" t="s">
        <v>60</v>
      </c>
      <c r="W9" s="14">
        <v>22</v>
      </c>
      <c r="X9" s="15">
        <v>44.2</v>
      </c>
      <c r="Y9" s="16">
        <v>13640</v>
      </c>
      <c r="Z9" s="17">
        <v>7</v>
      </c>
      <c r="AA9" s="18">
        <f t="shared" si="0"/>
        <v>132</v>
      </c>
      <c r="AB9" s="19">
        <f t="shared" si="1"/>
        <v>50</v>
      </c>
      <c r="AD9" s="20" t="s">
        <v>21</v>
      </c>
      <c r="AE9" s="22">
        <f>SUM(AE4:AE8)</f>
        <v>-77</v>
      </c>
      <c r="AF9" s="22">
        <f t="shared" ref="AF9:BF9" si="8">SUM(AF4:AF8)</f>
        <v>166</v>
      </c>
      <c r="AG9" s="22">
        <f t="shared" si="8"/>
        <v>26</v>
      </c>
      <c r="AH9" s="22">
        <f t="shared" si="8"/>
        <v>88</v>
      </c>
      <c r="AI9" s="22">
        <f t="shared" si="8"/>
        <v>-23</v>
      </c>
      <c r="AJ9" s="22">
        <f t="shared" si="8"/>
        <v>119</v>
      </c>
      <c r="AK9" s="22">
        <f t="shared" si="8"/>
        <v>187</v>
      </c>
      <c r="AL9" s="22">
        <f t="shared" si="8"/>
        <v>137</v>
      </c>
      <c r="AM9" s="22">
        <f t="shared" si="8"/>
        <v>-107</v>
      </c>
      <c r="AN9" s="22">
        <f t="shared" si="8"/>
        <v>-15</v>
      </c>
      <c r="AO9" s="22">
        <f t="shared" si="8"/>
        <v>25</v>
      </c>
      <c r="AP9" s="22">
        <f t="shared" si="8"/>
        <v>-61</v>
      </c>
      <c r="AQ9" s="22">
        <f t="shared" si="8"/>
        <v>-67</v>
      </c>
      <c r="AR9" s="22">
        <f t="shared" si="8"/>
        <v>-68</v>
      </c>
      <c r="AS9" s="22">
        <f t="shared" si="8"/>
        <v>134</v>
      </c>
      <c r="AT9" s="22">
        <f t="shared" si="8"/>
        <v>18</v>
      </c>
      <c r="AU9" s="22">
        <f t="shared" si="8"/>
        <v>136</v>
      </c>
      <c r="AV9" s="22">
        <f t="shared" si="8"/>
        <v>-62</v>
      </c>
      <c r="AW9" s="22">
        <f t="shared" si="8"/>
        <v>69</v>
      </c>
      <c r="AX9" s="22">
        <f t="shared" si="8"/>
        <v>-179</v>
      </c>
      <c r="AY9" s="22">
        <f t="shared" si="8"/>
        <v>-160</v>
      </c>
      <c r="AZ9" s="22">
        <f t="shared" si="8"/>
        <v>0</v>
      </c>
      <c r="BA9" s="22">
        <f t="shared" si="8"/>
        <v>-36</v>
      </c>
      <c r="BB9" s="22">
        <f t="shared" si="8"/>
        <v>1</v>
      </c>
      <c r="BC9" s="22">
        <f t="shared" si="8"/>
        <v>-126</v>
      </c>
      <c r="BD9" s="22">
        <f t="shared" si="8"/>
        <v>-118</v>
      </c>
      <c r="BE9" s="22">
        <f t="shared" si="8"/>
        <v>140</v>
      </c>
      <c r="BF9" s="22">
        <f t="shared" si="8"/>
        <v>-142</v>
      </c>
      <c r="BG9" s="23">
        <f>SUM(AE9:BF9)</f>
        <v>5</v>
      </c>
      <c r="BI9" s="70" t="s">
        <v>21</v>
      </c>
      <c r="BJ9" s="71"/>
      <c r="BK9" s="72">
        <f>SUM(BK4:BK8)</f>
        <v>16</v>
      </c>
      <c r="BL9" s="72">
        <f t="shared" ref="BL9:CL9" si="9">SUM(BL4:BL8)</f>
        <v>132</v>
      </c>
      <c r="BM9" s="72">
        <f t="shared" si="9"/>
        <v>-14</v>
      </c>
      <c r="BN9" s="72">
        <f t="shared" si="9"/>
        <v>267</v>
      </c>
      <c r="BO9" s="72">
        <f t="shared" si="9"/>
        <v>-163</v>
      </c>
      <c r="BP9" s="72">
        <f t="shared" si="9"/>
        <v>272</v>
      </c>
      <c r="BQ9" s="72">
        <f t="shared" si="9"/>
        <v>244</v>
      </c>
      <c r="BR9" s="72">
        <f t="shared" si="9"/>
        <v>260</v>
      </c>
      <c r="BS9" s="72">
        <f t="shared" si="9"/>
        <v>-106</v>
      </c>
      <c r="BT9" s="72">
        <f t="shared" si="9"/>
        <v>-64</v>
      </c>
      <c r="BU9" s="72">
        <f t="shared" si="9"/>
        <v>138</v>
      </c>
      <c r="BV9" s="72">
        <f t="shared" si="9"/>
        <v>-287</v>
      </c>
      <c r="BW9" s="72">
        <f t="shared" si="9"/>
        <v>-327</v>
      </c>
      <c r="BX9" s="72">
        <f t="shared" si="9"/>
        <v>-171</v>
      </c>
      <c r="BY9" s="72">
        <f t="shared" si="9"/>
        <v>146</v>
      </c>
      <c r="BZ9" s="72">
        <f t="shared" si="9"/>
        <v>-102</v>
      </c>
      <c r="CA9" s="72">
        <f t="shared" si="9"/>
        <v>128</v>
      </c>
      <c r="CB9" s="72">
        <f t="shared" si="9"/>
        <v>-69</v>
      </c>
      <c r="CC9" s="72">
        <f t="shared" si="9"/>
        <v>-30</v>
      </c>
      <c r="CD9" s="72">
        <f t="shared" si="9"/>
        <v>40</v>
      </c>
      <c r="CE9" s="72">
        <f t="shared" si="9"/>
        <v>-163</v>
      </c>
      <c r="CF9" s="72">
        <f t="shared" si="9"/>
        <v>-43</v>
      </c>
      <c r="CG9" s="72">
        <f t="shared" si="9"/>
        <v>-43</v>
      </c>
      <c r="CH9" s="72">
        <f t="shared" si="9"/>
        <v>-75</v>
      </c>
      <c r="CI9" s="72">
        <f t="shared" si="9"/>
        <v>-12</v>
      </c>
      <c r="CJ9" s="72">
        <f t="shared" si="9"/>
        <v>-91</v>
      </c>
      <c r="CK9" s="72">
        <f t="shared" si="9"/>
        <v>120</v>
      </c>
      <c r="CL9" s="72">
        <f t="shared" si="9"/>
        <v>-200</v>
      </c>
      <c r="CM9" s="23">
        <f>SUM(BK9:CL9)</f>
        <v>-197</v>
      </c>
    </row>
    <row r="10" spans="1:91" ht="12" customHeight="1" x14ac:dyDescent="0.2">
      <c r="A10" s="12">
        <v>7</v>
      </c>
      <c r="B10" s="13" t="s">
        <v>179</v>
      </c>
      <c r="C10" s="14">
        <v>14</v>
      </c>
      <c r="D10" s="15">
        <v>35.4</v>
      </c>
      <c r="E10" s="16">
        <v>9060</v>
      </c>
      <c r="F10" s="17">
        <v>19</v>
      </c>
      <c r="G10" s="13" t="s">
        <v>33</v>
      </c>
      <c r="H10" s="14">
        <v>1</v>
      </c>
      <c r="I10" s="15">
        <v>25.6</v>
      </c>
      <c r="J10" s="16">
        <v>620</v>
      </c>
      <c r="K10" s="17">
        <v>26</v>
      </c>
      <c r="L10" s="13" t="s">
        <v>47</v>
      </c>
      <c r="M10" s="14">
        <v>15</v>
      </c>
      <c r="N10" s="15">
        <v>32.4</v>
      </c>
      <c r="O10" s="16">
        <v>9280</v>
      </c>
      <c r="P10" s="17">
        <v>17</v>
      </c>
      <c r="Q10" s="13" t="s">
        <v>71</v>
      </c>
      <c r="R10" s="14">
        <v>7</v>
      </c>
      <c r="S10" s="15">
        <v>28.6</v>
      </c>
      <c r="T10" s="16">
        <v>4160</v>
      </c>
      <c r="U10" s="17">
        <v>21</v>
      </c>
      <c r="V10" s="13" t="s">
        <v>104</v>
      </c>
      <c r="W10" s="14">
        <v>13</v>
      </c>
      <c r="X10" s="15">
        <v>30.3</v>
      </c>
      <c r="Y10" s="16">
        <v>7600</v>
      </c>
      <c r="Z10" s="17">
        <v>15</v>
      </c>
      <c r="AA10" s="18">
        <f t="shared" si="0"/>
        <v>50</v>
      </c>
      <c r="AB10" s="19">
        <f t="shared" si="1"/>
        <v>-32</v>
      </c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5"/>
      <c r="BI10" s="67"/>
      <c r="BJ10" s="67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7"/>
    </row>
    <row r="11" spans="1:91" ht="12" customHeight="1" x14ac:dyDescent="0.2">
      <c r="A11" s="12">
        <v>8</v>
      </c>
      <c r="B11" s="13" t="s">
        <v>180</v>
      </c>
      <c r="C11" s="14">
        <v>11</v>
      </c>
      <c r="D11" s="15">
        <v>33.799999999999997</v>
      </c>
      <c r="E11" s="16">
        <v>6800</v>
      </c>
      <c r="F11" s="17">
        <v>21</v>
      </c>
      <c r="G11" s="13" t="s">
        <v>119</v>
      </c>
      <c r="H11" s="14">
        <v>11</v>
      </c>
      <c r="I11" s="15">
        <v>31</v>
      </c>
      <c r="J11" s="16">
        <v>7020</v>
      </c>
      <c r="K11" s="17">
        <v>9</v>
      </c>
      <c r="L11" s="13" t="s">
        <v>62</v>
      </c>
      <c r="M11" s="14">
        <v>27</v>
      </c>
      <c r="N11" s="15">
        <v>34.5</v>
      </c>
      <c r="O11" s="16">
        <v>16420</v>
      </c>
      <c r="P11" s="17">
        <v>5</v>
      </c>
      <c r="Q11" s="13" t="s">
        <v>41</v>
      </c>
      <c r="R11" s="14">
        <v>16</v>
      </c>
      <c r="S11" s="15">
        <v>33.799999999999997</v>
      </c>
      <c r="T11" s="16">
        <v>9500</v>
      </c>
      <c r="U11" s="17">
        <v>13</v>
      </c>
      <c r="V11" s="13" t="s">
        <v>130</v>
      </c>
      <c r="W11" s="14">
        <v>32</v>
      </c>
      <c r="X11" s="15">
        <v>31.5</v>
      </c>
      <c r="Y11" s="16">
        <v>18140</v>
      </c>
      <c r="Z11" s="17">
        <v>4</v>
      </c>
      <c r="AA11" s="18">
        <f t="shared" si="0"/>
        <v>97</v>
      </c>
      <c r="AB11" s="19">
        <f t="shared" si="1"/>
        <v>15</v>
      </c>
      <c r="AD11" s="57" t="s">
        <v>210</v>
      </c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I11" s="64" t="s">
        <v>236</v>
      </c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6"/>
    </row>
    <row r="12" spans="1:91" ht="12" customHeight="1" x14ac:dyDescent="0.2">
      <c r="A12" s="12">
        <v>9</v>
      </c>
      <c r="B12" s="13" t="s">
        <v>59</v>
      </c>
      <c r="C12" s="14">
        <v>38</v>
      </c>
      <c r="D12" s="15">
        <v>34.799999999999997</v>
      </c>
      <c r="E12" s="16">
        <v>23120</v>
      </c>
      <c r="F12" s="17">
        <v>3</v>
      </c>
      <c r="G12" s="13" t="s">
        <v>81</v>
      </c>
      <c r="H12" s="14">
        <v>15</v>
      </c>
      <c r="I12" s="15">
        <v>39</v>
      </c>
      <c r="J12" s="16">
        <v>9440</v>
      </c>
      <c r="K12" s="17">
        <v>5</v>
      </c>
      <c r="L12" s="13" t="s">
        <v>109</v>
      </c>
      <c r="M12" s="14">
        <v>33</v>
      </c>
      <c r="N12" s="15">
        <v>34.5</v>
      </c>
      <c r="O12" s="16">
        <v>20020</v>
      </c>
      <c r="P12" s="17">
        <v>2</v>
      </c>
      <c r="Q12" s="13" t="s">
        <v>98</v>
      </c>
      <c r="R12" s="14">
        <v>26</v>
      </c>
      <c r="S12" s="15">
        <v>31.3</v>
      </c>
      <c r="T12" s="16">
        <v>14660</v>
      </c>
      <c r="U12" s="17">
        <v>8</v>
      </c>
      <c r="V12" s="13" t="s">
        <v>76</v>
      </c>
      <c r="W12" s="14">
        <v>15</v>
      </c>
      <c r="X12" s="15">
        <v>36.200000000000003</v>
      </c>
      <c r="Y12" s="16">
        <v>9200</v>
      </c>
      <c r="Z12" s="17">
        <v>12</v>
      </c>
      <c r="AA12" s="18">
        <f t="shared" si="0"/>
        <v>127</v>
      </c>
      <c r="AB12" s="19">
        <f t="shared" si="1"/>
        <v>45</v>
      </c>
      <c r="AD12" s="9" t="s">
        <v>240</v>
      </c>
      <c r="AE12" s="10" t="s">
        <v>188</v>
      </c>
      <c r="AF12" s="10" t="s">
        <v>28</v>
      </c>
      <c r="AG12" s="10" t="s">
        <v>186</v>
      </c>
      <c r="AH12" s="10" t="s">
        <v>26</v>
      </c>
      <c r="AI12" s="10" t="s">
        <v>27</v>
      </c>
      <c r="AJ12" s="10" t="s">
        <v>23</v>
      </c>
      <c r="AK12" s="10" t="s">
        <v>24</v>
      </c>
      <c r="AL12" s="10" t="s">
        <v>22</v>
      </c>
      <c r="AM12" s="10" t="s">
        <v>195</v>
      </c>
      <c r="AN12" s="10" t="s">
        <v>30</v>
      </c>
      <c r="AO12" s="10" t="s">
        <v>185</v>
      </c>
      <c r="AP12" s="10" t="s">
        <v>201</v>
      </c>
      <c r="AQ12" s="40" t="s">
        <v>200</v>
      </c>
      <c r="AR12" s="40" t="s">
        <v>221</v>
      </c>
      <c r="AS12" s="10" t="s">
        <v>197</v>
      </c>
      <c r="AT12" s="10" t="s">
        <v>189</v>
      </c>
      <c r="AU12" s="10" t="s">
        <v>191</v>
      </c>
      <c r="AV12" s="10" t="s">
        <v>29</v>
      </c>
      <c r="AW12" s="10" t="s">
        <v>193</v>
      </c>
      <c r="AX12" s="10" t="s">
        <v>184</v>
      </c>
      <c r="AY12" s="10" t="s">
        <v>190</v>
      </c>
      <c r="AZ12" s="10" t="s">
        <v>187</v>
      </c>
      <c r="BA12" s="10" t="s">
        <v>194</v>
      </c>
      <c r="BB12" s="10" t="s">
        <v>192</v>
      </c>
      <c r="BC12" s="10" t="s">
        <v>196</v>
      </c>
      <c r="BD12" s="10" t="s">
        <v>198</v>
      </c>
      <c r="BE12" s="10" t="s">
        <v>25</v>
      </c>
      <c r="BF12" s="10" t="s">
        <v>199</v>
      </c>
      <c r="BG12" s="11" t="s">
        <v>239</v>
      </c>
      <c r="BI12" s="9" t="s">
        <v>20</v>
      </c>
      <c r="BJ12" s="9" t="s">
        <v>229</v>
      </c>
      <c r="BK12" s="52" t="s">
        <v>188</v>
      </c>
      <c r="BL12" s="52" t="s">
        <v>28</v>
      </c>
      <c r="BM12" s="52" t="s">
        <v>186</v>
      </c>
      <c r="BN12" s="52" t="s">
        <v>26</v>
      </c>
      <c r="BO12" s="52" t="s">
        <v>27</v>
      </c>
      <c r="BP12" s="52" t="s">
        <v>23</v>
      </c>
      <c r="BQ12" s="52" t="s">
        <v>24</v>
      </c>
      <c r="BR12" s="52" t="s">
        <v>22</v>
      </c>
      <c r="BS12" s="52" t="s">
        <v>195</v>
      </c>
      <c r="BT12" s="52" t="s">
        <v>30</v>
      </c>
      <c r="BU12" s="52" t="s">
        <v>185</v>
      </c>
      <c r="BV12" s="52" t="s">
        <v>201</v>
      </c>
      <c r="BW12" s="52" t="s">
        <v>200</v>
      </c>
      <c r="BX12" s="52" t="s">
        <v>221</v>
      </c>
      <c r="BY12" s="52" t="s">
        <v>197</v>
      </c>
      <c r="BZ12" s="52" t="s">
        <v>189</v>
      </c>
      <c r="CA12" s="52" t="s">
        <v>191</v>
      </c>
      <c r="CB12" s="52" t="s">
        <v>29</v>
      </c>
      <c r="CC12" s="52" t="s">
        <v>193</v>
      </c>
      <c r="CD12" s="52" t="s">
        <v>184</v>
      </c>
      <c r="CE12" s="52" t="s">
        <v>190</v>
      </c>
      <c r="CF12" s="52" t="s">
        <v>187</v>
      </c>
      <c r="CG12" s="52" t="s">
        <v>194</v>
      </c>
      <c r="CH12" s="52" t="s">
        <v>192</v>
      </c>
      <c r="CI12" s="52" t="s">
        <v>196</v>
      </c>
      <c r="CJ12" s="52" t="s">
        <v>198</v>
      </c>
      <c r="CK12" s="52" t="s">
        <v>25</v>
      </c>
      <c r="CL12" s="52" t="s">
        <v>199</v>
      </c>
      <c r="CM12" s="11" t="s">
        <v>239</v>
      </c>
    </row>
    <row r="13" spans="1:91" ht="12" customHeight="1" x14ac:dyDescent="0.2">
      <c r="A13" s="12">
        <v>10</v>
      </c>
      <c r="B13" s="13" t="s">
        <v>70</v>
      </c>
      <c r="C13" s="14">
        <v>8</v>
      </c>
      <c r="D13" s="15">
        <v>35.5</v>
      </c>
      <c r="E13" s="16">
        <v>5300</v>
      </c>
      <c r="F13" s="17">
        <v>24</v>
      </c>
      <c r="G13" s="13" t="s">
        <v>49</v>
      </c>
      <c r="H13" s="14">
        <v>4</v>
      </c>
      <c r="I13" s="15">
        <v>28</v>
      </c>
      <c r="J13" s="16">
        <v>2400</v>
      </c>
      <c r="K13" s="17">
        <v>17</v>
      </c>
      <c r="L13" s="13" t="s">
        <v>132</v>
      </c>
      <c r="M13" s="14">
        <v>23</v>
      </c>
      <c r="N13" s="15">
        <v>39.1</v>
      </c>
      <c r="O13" s="16">
        <v>14200</v>
      </c>
      <c r="P13" s="17">
        <v>6</v>
      </c>
      <c r="Q13" s="13" t="s">
        <v>157</v>
      </c>
      <c r="R13" s="14">
        <v>26</v>
      </c>
      <c r="S13" s="15">
        <v>40</v>
      </c>
      <c r="T13" s="16">
        <v>15800</v>
      </c>
      <c r="U13" s="17">
        <v>5</v>
      </c>
      <c r="V13" s="13" t="s">
        <v>66</v>
      </c>
      <c r="W13" s="14">
        <v>12</v>
      </c>
      <c r="X13" s="15">
        <v>30.3</v>
      </c>
      <c r="Y13" s="16">
        <v>7000</v>
      </c>
      <c r="Z13" s="17">
        <v>17</v>
      </c>
      <c r="AA13" s="18">
        <f t="shared" si="0"/>
        <v>73</v>
      </c>
      <c r="AB13" s="19">
        <f t="shared" si="1"/>
        <v>-9</v>
      </c>
      <c r="AD13" s="20">
        <v>1</v>
      </c>
      <c r="AE13" s="12">
        <v>7</v>
      </c>
      <c r="AF13" s="12">
        <v>38</v>
      </c>
      <c r="AG13" s="12">
        <v>21</v>
      </c>
      <c r="AH13" s="12">
        <v>19</v>
      </c>
      <c r="AI13" s="12">
        <v>21</v>
      </c>
      <c r="AJ13" s="12">
        <v>45</v>
      </c>
      <c r="AK13" s="12">
        <v>40</v>
      </c>
      <c r="AL13" s="12">
        <v>65</v>
      </c>
      <c r="AM13" s="12">
        <v>2</v>
      </c>
      <c r="AN13" s="12">
        <v>31</v>
      </c>
      <c r="AO13" s="12">
        <v>14</v>
      </c>
      <c r="AP13" s="12">
        <v>16</v>
      </c>
      <c r="AQ13" s="12">
        <v>8</v>
      </c>
      <c r="AR13" s="12">
        <v>9</v>
      </c>
      <c r="AS13" s="12">
        <v>12</v>
      </c>
      <c r="AT13" s="12">
        <v>20</v>
      </c>
      <c r="AU13" s="12">
        <v>20</v>
      </c>
      <c r="AV13" s="12">
        <v>24</v>
      </c>
      <c r="AW13" s="12">
        <v>42</v>
      </c>
      <c r="AX13" s="12">
        <v>23</v>
      </c>
      <c r="AY13" s="12">
        <v>9</v>
      </c>
      <c r="AZ13" s="12">
        <v>38</v>
      </c>
      <c r="BA13" s="12">
        <v>19</v>
      </c>
      <c r="BB13" s="12">
        <v>14</v>
      </c>
      <c r="BC13" s="12">
        <v>11</v>
      </c>
      <c r="BD13" s="12">
        <v>16</v>
      </c>
      <c r="BE13" s="12">
        <v>37</v>
      </c>
      <c r="BF13" s="12">
        <v>7</v>
      </c>
      <c r="BG13" s="21">
        <f>SUM(AE13:BF13)/28</f>
        <v>22.428571428571427</v>
      </c>
      <c r="BI13" s="20">
        <v>1</v>
      </c>
      <c r="BJ13" s="20" t="s">
        <v>230</v>
      </c>
      <c r="BK13" s="12">
        <f>SUM(AE13:AE17)</f>
        <v>97</v>
      </c>
      <c r="BL13" s="12">
        <f t="shared" ref="BL13:CL13" si="10">SUM(AF13:AF17)</f>
        <v>136</v>
      </c>
      <c r="BM13" s="12">
        <f t="shared" si="10"/>
        <v>85</v>
      </c>
      <c r="BN13" s="12">
        <f t="shared" si="10"/>
        <v>150</v>
      </c>
      <c r="BO13" s="12">
        <f t="shared" si="10"/>
        <v>106</v>
      </c>
      <c r="BP13" s="12">
        <f t="shared" si="10"/>
        <v>142</v>
      </c>
      <c r="BQ13" s="12">
        <f t="shared" si="10"/>
        <v>134</v>
      </c>
      <c r="BR13" s="12">
        <f t="shared" si="10"/>
        <v>156</v>
      </c>
      <c r="BS13" s="12">
        <f t="shared" si="10"/>
        <v>36</v>
      </c>
      <c r="BT13" s="12">
        <f t="shared" si="10"/>
        <v>81</v>
      </c>
      <c r="BU13" s="12">
        <f t="shared" si="10"/>
        <v>88</v>
      </c>
      <c r="BV13" s="12">
        <f t="shared" si="10"/>
        <v>36</v>
      </c>
      <c r="BW13" s="12">
        <f t="shared" si="10"/>
        <v>55</v>
      </c>
      <c r="BX13" s="12">
        <f t="shared" si="10"/>
        <v>50</v>
      </c>
      <c r="BY13" s="12">
        <f t="shared" si="10"/>
        <v>62</v>
      </c>
      <c r="BZ13" s="12">
        <f t="shared" si="10"/>
        <v>72</v>
      </c>
      <c r="CA13" s="12">
        <f t="shared" si="10"/>
        <v>65</v>
      </c>
      <c r="CB13" s="12">
        <f t="shared" si="10"/>
        <v>30</v>
      </c>
      <c r="CC13" s="12">
        <f t="shared" si="10"/>
        <v>92</v>
      </c>
      <c r="CD13" s="12">
        <f t="shared" si="10"/>
        <v>67</v>
      </c>
      <c r="CE13" s="12">
        <f t="shared" si="10"/>
        <v>54</v>
      </c>
      <c r="CF13" s="12">
        <f t="shared" si="10"/>
        <v>101</v>
      </c>
      <c r="CG13" s="12">
        <f t="shared" si="10"/>
        <v>79</v>
      </c>
      <c r="CH13" s="12">
        <f t="shared" si="10"/>
        <v>81</v>
      </c>
      <c r="CI13" s="12">
        <f t="shared" si="10"/>
        <v>37</v>
      </c>
      <c r="CJ13" s="12">
        <f t="shared" si="10"/>
        <v>56</v>
      </c>
      <c r="CK13" s="12">
        <f t="shared" si="10"/>
        <v>107</v>
      </c>
      <c r="CL13" s="12">
        <f t="shared" si="10"/>
        <v>42</v>
      </c>
      <c r="CM13" s="21">
        <f>SUM(BK13:CL13)/28</f>
        <v>82.035714285714292</v>
      </c>
    </row>
    <row r="14" spans="1:91" ht="12" customHeight="1" x14ac:dyDescent="0.2">
      <c r="A14" s="12">
        <v>11</v>
      </c>
      <c r="B14" s="13" t="s">
        <v>40</v>
      </c>
      <c r="C14" s="14">
        <v>45</v>
      </c>
      <c r="D14" s="15">
        <v>33.200000000000003</v>
      </c>
      <c r="E14" s="16">
        <v>25880</v>
      </c>
      <c r="F14" s="17">
        <v>2</v>
      </c>
      <c r="G14" s="13" t="s">
        <v>123</v>
      </c>
      <c r="H14" s="14">
        <v>3</v>
      </c>
      <c r="I14" s="15">
        <v>25</v>
      </c>
      <c r="J14" s="16">
        <v>1720</v>
      </c>
      <c r="K14" s="17">
        <v>21</v>
      </c>
      <c r="L14" s="13" t="s">
        <v>93</v>
      </c>
      <c r="M14" s="14">
        <v>30</v>
      </c>
      <c r="N14" s="15">
        <v>31</v>
      </c>
      <c r="O14" s="16">
        <v>17220</v>
      </c>
      <c r="P14" s="17">
        <v>4</v>
      </c>
      <c r="Q14" s="13" t="s">
        <v>151</v>
      </c>
      <c r="R14" s="14">
        <v>29</v>
      </c>
      <c r="S14" s="15">
        <v>27</v>
      </c>
      <c r="T14" s="16">
        <v>16160</v>
      </c>
      <c r="U14" s="17">
        <v>4</v>
      </c>
      <c r="V14" s="13" t="s">
        <v>83</v>
      </c>
      <c r="W14" s="14">
        <v>26</v>
      </c>
      <c r="X14" s="15">
        <v>52.3</v>
      </c>
      <c r="Y14" s="16">
        <v>15540</v>
      </c>
      <c r="Z14" s="17">
        <v>6</v>
      </c>
      <c r="AA14" s="18">
        <f t="shared" si="0"/>
        <v>133</v>
      </c>
      <c r="AB14" s="19">
        <f t="shared" si="1"/>
        <v>51</v>
      </c>
      <c r="AD14" s="20">
        <v>2</v>
      </c>
      <c r="AE14" s="12">
        <v>8</v>
      </c>
      <c r="AF14" s="12">
        <v>30</v>
      </c>
      <c r="AG14" s="12">
        <v>12</v>
      </c>
      <c r="AH14" s="12">
        <v>9</v>
      </c>
      <c r="AI14" s="12">
        <v>3</v>
      </c>
      <c r="AJ14" s="12">
        <v>30</v>
      </c>
      <c r="AK14" s="12">
        <v>18</v>
      </c>
      <c r="AL14" s="12">
        <v>1</v>
      </c>
      <c r="AM14" s="12">
        <v>4</v>
      </c>
      <c r="AN14" s="12">
        <v>1</v>
      </c>
      <c r="AO14" s="12">
        <v>15</v>
      </c>
      <c r="AP14" s="12">
        <v>10</v>
      </c>
      <c r="AQ14" s="12">
        <v>2</v>
      </c>
      <c r="AR14" s="12">
        <v>2</v>
      </c>
      <c r="AS14" s="12">
        <v>11</v>
      </c>
      <c r="AT14" s="12">
        <v>15</v>
      </c>
      <c r="AU14" s="12">
        <v>5</v>
      </c>
      <c r="AV14" s="12">
        <v>1</v>
      </c>
      <c r="AW14" s="12">
        <v>15</v>
      </c>
      <c r="AX14" s="12">
        <v>1</v>
      </c>
      <c r="AY14" s="12">
        <v>1</v>
      </c>
      <c r="AZ14" s="12">
        <v>8</v>
      </c>
      <c r="BA14" s="12">
        <v>22</v>
      </c>
      <c r="BB14" s="12">
        <v>4</v>
      </c>
      <c r="BC14" s="12">
        <v>3</v>
      </c>
      <c r="BD14" s="12">
        <v>7</v>
      </c>
      <c r="BE14" s="12">
        <v>3</v>
      </c>
      <c r="BF14" s="12">
        <v>2</v>
      </c>
      <c r="BG14" s="21">
        <f t="shared" ref="BG14:BG18" si="11">SUM(AE14:BF14)/28</f>
        <v>8.6785714285714288</v>
      </c>
      <c r="BI14" s="20">
        <v>2</v>
      </c>
      <c r="BJ14" s="20" t="s">
        <v>231</v>
      </c>
      <c r="BK14" s="12">
        <f>SUM(AE50:AE54)</f>
        <v>89</v>
      </c>
      <c r="BL14" s="12">
        <f t="shared" ref="BL14:CL14" si="12">SUM(AF50:AF54)</f>
        <v>73</v>
      </c>
      <c r="BM14" s="12">
        <f t="shared" si="12"/>
        <v>61</v>
      </c>
      <c r="BN14" s="12">
        <f t="shared" si="12"/>
        <v>101</v>
      </c>
      <c r="BO14" s="12">
        <f t="shared" si="12"/>
        <v>56</v>
      </c>
      <c r="BP14" s="12">
        <f t="shared" si="12"/>
        <v>82</v>
      </c>
      <c r="BQ14" s="12">
        <f t="shared" si="12"/>
        <v>102</v>
      </c>
      <c r="BR14" s="12">
        <f t="shared" si="12"/>
        <v>111</v>
      </c>
      <c r="BS14" s="12">
        <f t="shared" si="12"/>
        <v>46</v>
      </c>
      <c r="BT14" s="12">
        <f t="shared" si="12"/>
        <v>52</v>
      </c>
      <c r="BU14" s="12">
        <f t="shared" si="12"/>
        <v>80</v>
      </c>
      <c r="BV14" s="12">
        <f t="shared" si="12"/>
        <v>24</v>
      </c>
      <c r="BW14" s="12">
        <f t="shared" si="12"/>
        <v>38</v>
      </c>
      <c r="BX14" s="12">
        <f t="shared" si="12"/>
        <v>22</v>
      </c>
      <c r="BY14" s="12">
        <f t="shared" si="12"/>
        <v>35</v>
      </c>
      <c r="BZ14" s="12">
        <f t="shared" si="12"/>
        <v>65</v>
      </c>
      <c r="CA14" s="12">
        <f t="shared" si="12"/>
        <v>43</v>
      </c>
      <c r="CB14" s="12">
        <f t="shared" si="12"/>
        <v>27</v>
      </c>
      <c r="CC14" s="12">
        <f t="shared" si="12"/>
        <v>52</v>
      </c>
      <c r="CD14" s="12">
        <f t="shared" si="12"/>
        <v>85</v>
      </c>
      <c r="CE14" s="12">
        <f t="shared" si="12"/>
        <v>51</v>
      </c>
      <c r="CF14" s="12">
        <f t="shared" si="12"/>
        <v>57</v>
      </c>
      <c r="CG14" s="12">
        <f t="shared" si="12"/>
        <v>47</v>
      </c>
      <c r="CH14" s="12">
        <f t="shared" si="12"/>
        <v>49</v>
      </c>
      <c r="CI14" s="12">
        <f t="shared" si="12"/>
        <v>64</v>
      </c>
      <c r="CJ14" s="12">
        <f t="shared" si="12"/>
        <v>48</v>
      </c>
      <c r="CK14" s="12">
        <f t="shared" si="12"/>
        <v>101</v>
      </c>
      <c r="CL14" s="12">
        <f t="shared" si="12"/>
        <v>83</v>
      </c>
      <c r="CM14" s="21">
        <f>SUM(BK14:CL14)/28</f>
        <v>62.285714285714285</v>
      </c>
    </row>
    <row r="15" spans="1:91" ht="12" customHeight="1" x14ac:dyDescent="0.2">
      <c r="A15" s="12">
        <v>12</v>
      </c>
      <c r="B15" s="13" t="s">
        <v>43</v>
      </c>
      <c r="C15" s="14">
        <v>40</v>
      </c>
      <c r="D15" s="15">
        <v>36.5</v>
      </c>
      <c r="E15" s="16">
        <v>23000</v>
      </c>
      <c r="F15" s="17">
        <v>4</v>
      </c>
      <c r="G15" s="13" t="s">
        <v>86</v>
      </c>
      <c r="H15" s="14">
        <v>15</v>
      </c>
      <c r="I15" s="15">
        <v>31</v>
      </c>
      <c r="J15" s="16">
        <v>8380</v>
      </c>
      <c r="K15" s="17">
        <v>6</v>
      </c>
      <c r="L15" s="13" t="s">
        <v>224</v>
      </c>
      <c r="M15" s="14">
        <v>26</v>
      </c>
      <c r="N15" s="15">
        <v>28</v>
      </c>
      <c r="O15" s="16">
        <v>14160</v>
      </c>
      <c r="P15" s="17">
        <v>7</v>
      </c>
      <c r="Q15" s="13" t="s">
        <v>69</v>
      </c>
      <c r="R15" s="14">
        <v>22</v>
      </c>
      <c r="S15" s="15">
        <v>26</v>
      </c>
      <c r="T15" s="16">
        <v>11780</v>
      </c>
      <c r="U15" s="17">
        <v>10</v>
      </c>
      <c r="V15" s="13" t="s">
        <v>46</v>
      </c>
      <c r="W15" s="14">
        <v>13</v>
      </c>
      <c r="X15" s="15">
        <v>24</v>
      </c>
      <c r="Y15" s="16">
        <v>6960</v>
      </c>
      <c r="Z15" s="17">
        <v>18</v>
      </c>
      <c r="AA15" s="18">
        <f t="shared" si="0"/>
        <v>116</v>
      </c>
      <c r="AB15" s="19">
        <f t="shared" si="1"/>
        <v>34</v>
      </c>
      <c r="AD15" s="20">
        <v>3</v>
      </c>
      <c r="AE15" s="12">
        <v>23</v>
      </c>
      <c r="AF15" s="12">
        <v>33</v>
      </c>
      <c r="AG15" s="12">
        <v>27</v>
      </c>
      <c r="AH15" s="12">
        <v>33</v>
      </c>
      <c r="AI15" s="12">
        <v>23</v>
      </c>
      <c r="AJ15" s="12">
        <v>41</v>
      </c>
      <c r="AK15" s="12">
        <v>16</v>
      </c>
      <c r="AL15" s="12">
        <v>30</v>
      </c>
      <c r="AM15" s="12">
        <v>15</v>
      </c>
      <c r="AN15" s="12">
        <v>15</v>
      </c>
      <c r="AO15" s="12">
        <v>17</v>
      </c>
      <c r="AP15" s="12">
        <v>3</v>
      </c>
      <c r="AQ15" s="12">
        <v>25</v>
      </c>
      <c r="AR15" s="12">
        <v>26</v>
      </c>
      <c r="AS15" s="12">
        <v>9</v>
      </c>
      <c r="AT15" s="12">
        <v>22</v>
      </c>
      <c r="AU15" s="12">
        <v>12</v>
      </c>
      <c r="AV15" s="12">
        <v>2</v>
      </c>
      <c r="AW15" s="12">
        <v>5</v>
      </c>
      <c r="AX15" s="12">
        <v>13</v>
      </c>
      <c r="AY15" s="12">
        <v>20</v>
      </c>
      <c r="AZ15" s="12">
        <v>24</v>
      </c>
      <c r="BA15" s="12">
        <v>3</v>
      </c>
      <c r="BB15" s="12">
        <v>17</v>
      </c>
      <c r="BC15" s="12">
        <v>12</v>
      </c>
      <c r="BD15" s="12">
        <v>0</v>
      </c>
      <c r="BE15" s="12">
        <v>1</v>
      </c>
      <c r="BF15" s="12">
        <v>10</v>
      </c>
      <c r="BG15" s="21">
        <f t="shared" si="11"/>
        <v>17.035714285714285</v>
      </c>
      <c r="BI15" s="20">
        <v>3</v>
      </c>
      <c r="BJ15" s="20" t="s">
        <v>232</v>
      </c>
      <c r="BK15" s="12">
        <f>SUM(AE87:AE91)</f>
        <v>75</v>
      </c>
      <c r="BL15" s="12">
        <f t="shared" ref="BL15:CL15" si="13">SUM(AF87:AF91)</f>
        <v>100</v>
      </c>
      <c r="BM15" s="12">
        <f t="shared" si="13"/>
        <v>65</v>
      </c>
      <c r="BN15" s="12">
        <f t="shared" si="13"/>
        <v>118</v>
      </c>
      <c r="BO15" s="12">
        <f t="shared" si="13"/>
        <v>61</v>
      </c>
      <c r="BP15" s="12">
        <f t="shared" si="13"/>
        <v>106</v>
      </c>
      <c r="BQ15" s="12">
        <f t="shared" si="13"/>
        <v>85</v>
      </c>
      <c r="BR15" s="12">
        <f t="shared" si="13"/>
        <v>138</v>
      </c>
      <c r="BS15" s="12">
        <f t="shared" si="13"/>
        <v>32</v>
      </c>
      <c r="BT15" s="12">
        <f t="shared" si="13"/>
        <v>55</v>
      </c>
      <c r="BU15" s="12">
        <f t="shared" si="13"/>
        <v>79</v>
      </c>
      <c r="BV15" s="12">
        <f t="shared" si="13"/>
        <v>35</v>
      </c>
      <c r="BW15" s="12">
        <f t="shared" si="13"/>
        <v>45</v>
      </c>
      <c r="BX15" s="12">
        <f t="shared" si="13"/>
        <v>29</v>
      </c>
      <c r="BY15" s="12">
        <f t="shared" si="13"/>
        <v>45</v>
      </c>
      <c r="BZ15" s="12">
        <f t="shared" si="13"/>
        <v>48</v>
      </c>
      <c r="CA15" s="12">
        <f t="shared" si="13"/>
        <v>57</v>
      </c>
      <c r="CB15" s="12">
        <f t="shared" si="13"/>
        <v>40</v>
      </c>
      <c r="CC15" s="12">
        <f t="shared" si="13"/>
        <v>60</v>
      </c>
      <c r="CD15" s="12">
        <f t="shared" si="13"/>
        <v>113</v>
      </c>
      <c r="CE15" s="12">
        <f t="shared" si="13"/>
        <v>87</v>
      </c>
      <c r="CF15" s="12">
        <f t="shared" si="13"/>
        <v>59</v>
      </c>
      <c r="CG15" s="12">
        <f t="shared" si="13"/>
        <v>83</v>
      </c>
      <c r="CH15" s="12">
        <f t="shared" si="13"/>
        <v>71</v>
      </c>
      <c r="CI15" s="12">
        <f t="shared" si="13"/>
        <v>55</v>
      </c>
      <c r="CJ15" s="12">
        <f t="shared" si="13"/>
        <v>59</v>
      </c>
      <c r="CK15" s="12">
        <f t="shared" si="13"/>
        <v>121</v>
      </c>
      <c r="CL15" s="12">
        <f t="shared" si="13"/>
        <v>62</v>
      </c>
      <c r="CM15" s="21">
        <f>SUM(BK15:CL15)/28</f>
        <v>70.821428571428569</v>
      </c>
    </row>
    <row r="16" spans="1:91" ht="12" customHeight="1" x14ac:dyDescent="0.2">
      <c r="A16" s="12">
        <v>13</v>
      </c>
      <c r="B16" s="13" t="s">
        <v>118</v>
      </c>
      <c r="C16" s="14">
        <v>12</v>
      </c>
      <c r="D16" s="15">
        <v>27.2</v>
      </c>
      <c r="E16" s="16">
        <v>6700</v>
      </c>
      <c r="F16" s="17">
        <v>22</v>
      </c>
      <c r="G16" s="13" t="s">
        <v>152</v>
      </c>
      <c r="H16" s="14">
        <v>4</v>
      </c>
      <c r="I16" s="15">
        <v>27.5</v>
      </c>
      <c r="J16" s="16">
        <v>2460</v>
      </c>
      <c r="K16" s="17">
        <v>16</v>
      </c>
      <c r="L16" s="13" t="s">
        <v>31</v>
      </c>
      <c r="M16" s="14">
        <v>23</v>
      </c>
      <c r="N16" s="15">
        <v>28</v>
      </c>
      <c r="O16" s="16">
        <v>13340</v>
      </c>
      <c r="P16" s="17">
        <v>9</v>
      </c>
      <c r="Q16" s="13" t="s">
        <v>51</v>
      </c>
      <c r="R16" s="14">
        <v>27</v>
      </c>
      <c r="S16" s="15">
        <v>37.5</v>
      </c>
      <c r="T16" s="16">
        <v>14960</v>
      </c>
      <c r="U16" s="17">
        <v>7</v>
      </c>
      <c r="V16" s="13" t="s">
        <v>175</v>
      </c>
      <c r="W16" s="14">
        <v>0</v>
      </c>
      <c r="X16" s="15"/>
      <c r="Y16" s="16">
        <v>0</v>
      </c>
      <c r="Z16" s="17">
        <v>28</v>
      </c>
      <c r="AA16" s="18">
        <f t="shared" si="0"/>
        <v>66</v>
      </c>
      <c r="AB16" s="19">
        <f t="shared" si="1"/>
        <v>-16</v>
      </c>
      <c r="AD16" s="20">
        <v>4</v>
      </c>
      <c r="AE16" s="12">
        <v>27</v>
      </c>
      <c r="AF16" s="12">
        <v>26</v>
      </c>
      <c r="AG16" s="12">
        <v>18</v>
      </c>
      <c r="AH16" s="12">
        <v>52</v>
      </c>
      <c r="AI16" s="12">
        <v>46</v>
      </c>
      <c r="AJ16" s="12">
        <v>9</v>
      </c>
      <c r="AK16" s="12">
        <v>16</v>
      </c>
      <c r="AL16" s="12">
        <v>39</v>
      </c>
      <c r="AM16" s="12">
        <v>2</v>
      </c>
      <c r="AN16" s="12">
        <v>22</v>
      </c>
      <c r="AO16" s="12">
        <v>16</v>
      </c>
      <c r="AP16" s="12">
        <v>6</v>
      </c>
      <c r="AQ16" s="12">
        <v>7</v>
      </c>
      <c r="AR16" s="12">
        <v>7</v>
      </c>
      <c r="AS16" s="12">
        <v>2</v>
      </c>
      <c r="AT16" s="12">
        <v>6</v>
      </c>
      <c r="AU16" s="12">
        <v>13</v>
      </c>
      <c r="AV16" s="12">
        <v>3</v>
      </c>
      <c r="AW16" s="12">
        <v>16</v>
      </c>
      <c r="AX16" s="12">
        <v>14</v>
      </c>
      <c r="AY16" s="12">
        <v>13</v>
      </c>
      <c r="AZ16" s="12">
        <v>9</v>
      </c>
      <c r="BA16" s="12">
        <v>27</v>
      </c>
      <c r="BB16" s="12">
        <v>29</v>
      </c>
      <c r="BC16" s="12">
        <v>5</v>
      </c>
      <c r="BD16" s="12">
        <v>26</v>
      </c>
      <c r="BE16" s="12">
        <v>25</v>
      </c>
      <c r="BF16" s="12">
        <v>9</v>
      </c>
      <c r="BG16" s="21">
        <f t="shared" si="11"/>
        <v>17.5</v>
      </c>
      <c r="BI16" s="20">
        <v>4</v>
      </c>
      <c r="BJ16" s="20" t="s">
        <v>233</v>
      </c>
      <c r="BK16" s="12">
        <f>SUM(AE124:AE128)</f>
        <v>115</v>
      </c>
      <c r="BL16" s="12">
        <f t="shared" ref="BL16:CL16" si="14">SUM(AF124:AF128)</f>
        <v>101</v>
      </c>
      <c r="BM16" s="12">
        <f t="shared" si="14"/>
        <v>103</v>
      </c>
      <c r="BN16" s="12">
        <f t="shared" si="14"/>
        <v>161</v>
      </c>
      <c r="BO16" s="12">
        <f t="shared" si="14"/>
        <v>96</v>
      </c>
      <c r="BP16" s="12">
        <f t="shared" si="14"/>
        <v>153</v>
      </c>
      <c r="BQ16" s="12">
        <f t="shared" si="14"/>
        <v>149</v>
      </c>
      <c r="BR16" s="12">
        <f t="shared" si="14"/>
        <v>171</v>
      </c>
      <c r="BS16" s="12">
        <f t="shared" si="14"/>
        <v>78</v>
      </c>
      <c r="BT16" s="12">
        <f t="shared" si="14"/>
        <v>86</v>
      </c>
      <c r="BU16" s="12">
        <f t="shared" si="14"/>
        <v>150</v>
      </c>
      <c r="BV16" s="12">
        <f t="shared" si="14"/>
        <v>55</v>
      </c>
      <c r="BW16" s="12">
        <f t="shared" si="14"/>
        <v>68</v>
      </c>
      <c r="BX16" s="12">
        <f t="shared" si="14"/>
        <v>37</v>
      </c>
      <c r="BY16" s="12">
        <f t="shared" si="14"/>
        <v>80</v>
      </c>
      <c r="BZ16" s="12">
        <f t="shared" si="14"/>
        <v>113</v>
      </c>
      <c r="CA16" s="12">
        <f t="shared" si="14"/>
        <v>74</v>
      </c>
      <c r="CB16" s="12">
        <f t="shared" si="14"/>
        <v>67</v>
      </c>
      <c r="CC16" s="12">
        <f t="shared" si="14"/>
        <v>111</v>
      </c>
      <c r="CD16" s="12">
        <f t="shared" si="14"/>
        <v>163</v>
      </c>
      <c r="CE16" s="12">
        <f t="shared" si="14"/>
        <v>121</v>
      </c>
      <c r="CF16" s="12">
        <f t="shared" si="14"/>
        <v>84</v>
      </c>
      <c r="CG16" s="12">
        <f t="shared" si="14"/>
        <v>95</v>
      </c>
      <c r="CH16" s="12">
        <f t="shared" si="14"/>
        <v>82</v>
      </c>
      <c r="CI16" s="12">
        <f t="shared" si="14"/>
        <v>86</v>
      </c>
      <c r="CJ16" s="12">
        <f t="shared" si="14"/>
        <v>90</v>
      </c>
      <c r="CK16" s="12">
        <f t="shared" si="14"/>
        <v>133</v>
      </c>
      <c r="CL16" s="12">
        <f t="shared" si="14"/>
        <v>118</v>
      </c>
      <c r="CM16" s="21">
        <f>SUM(BK16:CL16)/28</f>
        <v>105</v>
      </c>
    </row>
    <row r="17" spans="1:91" ht="12" customHeight="1" x14ac:dyDescent="0.2">
      <c r="A17" s="12">
        <v>14</v>
      </c>
      <c r="B17" s="13" t="s">
        <v>89</v>
      </c>
      <c r="C17" s="14">
        <v>16</v>
      </c>
      <c r="D17" s="15">
        <v>32.5</v>
      </c>
      <c r="E17" s="16">
        <v>9640</v>
      </c>
      <c r="F17" s="17">
        <v>17</v>
      </c>
      <c r="G17" s="13" t="s">
        <v>72</v>
      </c>
      <c r="H17" s="14">
        <v>2</v>
      </c>
      <c r="I17" s="15">
        <v>27</v>
      </c>
      <c r="J17" s="16">
        <v>1160</v>
      </c>
      <c r="K17" s="17">
        <v>22</v>
      </c>
      <c r="L17" s="13" t="s">
        <v>137</v>
      </c>
      <c r="M17" s="14">
        <v>12</v>
      </c>
      <c r="N17" s="15">
        <v>40</v>
      </c>
      <c r="O17" s="16">
        <v>7560</v>
      </c>
      <c r="P17" s="17">
        <v>19</v>
      </c>
      <c r="Q17" s="13" t="s">
        <v>120</v>
      </c>
      <c r="R17" s="14">
        <v>25</v>
      </c>
      <c r="S17" s="15">
        <v>31.3</v>
      </c>
      <c r="T17" s="16">
        <v>14480</v>
      </c>
      <c r="U17" s="17">
        <v>9</v>
      </c>
      <c r="V17" s="13" t="s">
        <v>144</v>
      </c>
      <c r="W17" s="14">
        <v>16</v>
      </c>
      <c r="X17" s="15">
        <v>37.5</v>
      </c>
      <c r="Y17" s="16">
        <v>9520</v>
      </c>
      <c r="Z17" s="17">
        <v>11</v>
      </c>
      <c r="AA17" s="18">
        <f t="shared" si="0"/>
        <v>71</v>
      </c>
      <c r="AB17" s="19">
        <f t="shared" si="1"/>
        <v>-11</v>
      </c>
      <c r="AD17" s="20">
        <v>5</v>
      </c>
      <c r="AE17" s="12">
        <v>32</v>
      </c>
      <c r="AF17" s="12">
        <v>9</v>
      </c>
      <c r="AG17" s="12">
        <v>7</v>
      </c>
      <c r="AH17" s="12">
        <v>37</v>
      </c>
      <c r="AI17" s="12">
        <v>13</v>
      </c>
      <c r="AJ17" s="12">
        <v>17</v>
      </c>
      <c r="AK17" s="12">
        <v>44</v>
      </c>
      <c r="AL17" s="12">
        <v>21</v>
      </c>
      <c r="AM17" s="12">
        <v>13</v>
      </c>
      <c r="AN17" s="12">
        <v>12</v>
      </c>
      <c r="AO17" s="12">
        <v>26</v>
      </c>
      <c r="AP17" s="12">
        <v>1</v>
      </c>
      <c r="AQ17" s="12">
        <v>13</v>
      </c>
      <c r="AR17" s="12">
        <v>6</v>
      </c>
      <c r="AS17" s="12">
        <v>28</v>
      </c>
      <c r="AT17" s="12">
        <v>9</v>
      </c>
      <c r="AU17" s="12">
        <v>15</v>
      </c>
      <c r="AV17" s="12">
        <v>0</v>
      </c>
      <c r="AW17" s="12">
        <v>14</v>
      </c>
      <c r="AX17" s="12">
        <v>16</v>
      </c>
      <c r="AY17" s="12">
        <v>11</v>
      </c>
      <c r="AZ17" s="12">
        <v>22</v>
      </c>
      <c r="BA17" s="12">
        <v>8</v>
      </c>
      <c r="BB17" s="12">
        <v>17</v>
      </c>
      <c r="BC17" s="12">
        <v>6</v>
      </c>
      <c r="BD17" s="12">
        <v>7</v>
      </c>
      <c r="BE17" s="12">
        <v>41</v>
      </c>
      <c r="BF17" s="12">
        <v>14</v>
      </c>
      <c r="BG17" s="21">
        <f>SUM(AE17:BF17)/28</f>
        <v>16.392857142857142</v>
      </c>
      <c r="BI17" s="70" t="s">
        <v>21</v>
      </c>
      <c r="BJ17" s="71"/>
      <c r="BK17" s="72">
        <f>SUM(BK12:BK16)</f>
        <v>376</v>
      </c>
      <c r="BL17" s="72">
        <f>SUM(BL12:BL16)</f>
        <v>410</v>
      </c>
      <c r="BM17" s="72">
        <f>SUM(BM12:BM16)</f>
        <v>314</v>
      </c>
      <c r="BN17" s="72">
        <f>SUM(BN12:BN16)</f>
        <v>530</v>
      </c>
      <c r="BO17" s="72">
        <f>SUM(BO12:BO16)</f>
        <v>319</v>
      </c>
      <c r="BP17" s="72">
        <f>SUM(BP12:BP16)</f>
        <v>483</v>
      </c>
      <c r="BQ17" s="72">
        <f>SUM(BQ12:BQ16)</f>
        <v>470</v>
      </c>
      <c r="BR17" s="72">
        <f>SUM(BR12:BR16)</f>
        <v>576</v>
      </c>
      <c r="BS17" s="72">
        <f>SUM(BS12:BS16)</f>
        <v>192</v>
      </c>
      <c r="BT17" s="72">
        <f>SUM(BT12:BT16)</f>
        <v>274</v>
      </c>
      <c r="BU17" s="72">
        <f>SUM(BU12:BU16)</f>
        <v>397</v>
      </c>
      <c r="BV17" s="72">
        <f>SUM(BV12:BV16)</f>
        <v>150</v>
      </c>
      <c r="BW17" s="72">
        <f>SUM(BW12:BW16)</f>
        <v>206</v>
      </c>
      <c r="BX17" s="72">
        <f>SUM(BX12:BX16)</f>
        <v>138</v>
      </c>
      <c r="BY17" s="72">
        <f>SUM(BY12:BY16)</f>
        <v>222</v>
      </c>
      <c r="BZ17" s="72">
        <f>SUM(BZ12:BZ16)</f>
        <v>298</v>
      </c>
      <c r="CA17" s="72">
        <f>SUM(CA12:CA16)</f>
        <v>239</v>
      </c>
      <c r="CB17" s="72">
        <f>SUM(CB12:CB16)</f>
        <v>164</v>
      </c>
      <c r="CC17" s="72">
        <f>SUM(CC12:CC16)</f>
        <v>315</v>
      </c>
      <c r="CD17" s="72">
        <f>SUM(CD12:CD16)</f>
        <v>428</v>
      </c>
      <c r="CE17" s="72">
        <f>SUM(CE12:CE16)</f>
        <v>313</v>
      </c>
      <c r="CF17" s="72">
        <f>SUM(CF12:CF16)</f>
        <v>301</v>
      </c>
      <c r="CG17" s="72">
        <f>SUM(CG12:CG16)</f>
        <v>304</v>
      </c>
      <c r="CH17" s="72">
        <f>SUM(CH12:CH16)</f>
        <v>283</v>
      </c>
      <c r="CI17" s="72">
        <f>SUM(CI12:CI16)</f>
        <v>242</v>
      </c>
      <c r="CJ17" s="72">
        <f>SUM(CJ12:CJ16)</f>
        <v>253</v>
      </c>
      <c r="CK17" s="72">
        <f>SUM(CK12:CK16)</f>
        <v>462</v>
      </c>
      <c r="CL17" s="72">
        <f>SUM(CL12:CL16)</f>
        <v>305</v>
      </c>
      <c r="CM17" s="23">
        <f>SUM(BK17:CL17)/28</f>
        <v>320.14285714285717</v>
      </c>
    </row>
    <row r="18" spans="1:91" ht="12" customHeight="1" x14ac:dyDescent="0.2">
      <c r="A18" s="12">
        <v>15</v>
      </c>
      <c r="B18" s="13" t="s">
        <v>106</v>
      </c>
      <c r="C18" s="14">
        <v>21</v>
      </c>
      <c r="D18" s="15">
        <v>31</v>
      </c>
      <c r="E18" s="16">
        <v>12760</v>
      </c>
      <c r="F18" s="17">
        <v>12</v>
      </c>
      <c r="G18" s="13" t="s">
        <v>107</v>
      </c>
      <c r="H18" s="14">
        <v>9</v>
      </c>
      <c r="I18" s="15">
        <v>26</v>
      </c>
      <c r="J18" s="16">
        <v>5260</v>
      </c>
      <c r="K18" s="17">
        <v>12</v>
      </c>
      <c r="L18" s="13" t="s">
        <v>82</v>
      </c>
      <c r="M18" s="14">
        <v>17</v>
      </c>
      <c r="N18" s="15">
        <v>27.4</v>
      </c>
      <c r="O18" s="16">
        <v>9880</v>
      </c>
      <c r="P18" s="17">
        <v>13</v>
      </c>
      <c r="Q18" s="13" t="s">
        <v>117</v>
      </c>
      <c r="R18" s="14">
        <v>2</v>
      </c>
      <c r="S18" s="15">
        <v>25.7</v>
      </c>
      <c r="T18" s="16">
        <v>1180</v>
      </c>
      <c r="U18" s="17">
        <v>27</v>
      </c>
      <c r="V18" s="13" t="s">
        <v>100</v>
      </c>
      <c r="W18" s="14">
        <v>7</v>
      </c>
      <c r="X18" s="15">
        <v>34.700000000000003</v>
      </c>
      <c r="Y18" s="16">
        <v>4480</v>
      </c>
      <c r="Z18" s="17">
        <v>24</v>
      </c>
      <c r="AA18" s="18">
        <f t="shared" si="0"/>
        <v>56</v>
      </c>
      <c r="AB18" s="19">
        <f t="shared" si="1"/>
        <v>-26</v>
      </c>
      <c r="AD18" s="20" t="s">
        <v>21</v>
      </c>
      <c r="AE18" s="36">
        <f t="shared" ref="AE18:AO18" si="15">SUM(AE13:AE17)</f>
        <v>97</v>
      </c>
      <c r="AF18" s="36">
        <f t="shared" si="15"/>
        <v>136</v>
      </c>
      <c r="AG18" s="36">
        <f t="shared" si="15"/>
        <v>85</v>
      </c>
      <c r="AH18" s="36">
        <f t="shared" si="15"/>
        <v>150</v>
      </c>
      <c r="AI18" s="36">
        <f t="shared" si="15"/>
        <v>106</v>
      </c>
      <c r="AJ18" s="36">
        <f t="shared" si="15"/>
        <v>142</v>
      </c>
      <c r="AK18" s="36">
        <f t="shared" si="15"/>
        <v>134</v>
      </c>
      <c r="AL18" s="36">
        <f t="shared" si="15"/>
        <v>156</v>
      </c>
      <c r="AM18" s="36">
        <f t="shared" si="15"/>
        <v>36</v>
      </c>
      <c r="AN18" s="36">
        <f t="shared" si="15"/>
        <v>81</v>
      </c>
      <c r="AO18" s="36">
        <f t="shared" si="15"/>
        <v>88</v>
      </c>
      <c r="AP18" s="36">
        <f t="shared" ref="AP18:AR18" si="16">SUM(AP13:AP17)</f>
        <v>36</v>
      </c>
      <c r="AQ18" s="41">
        <f t="shared" si="16"/>
        <v>55</v>
      </c>
      <c r="AR18" s="41">
        <f t="shared" si="16"/>
        <v>50</v>
      </c>
      <c r="AS18" s="36">
        <f t="shared" ref="AS18:BF18" si="17">SUM(AS13:AS17)</f>
        <v>62</v>
      </c>
      <c r="AT18" s="36">
        <f t="shared" si="17"/>
        <v>72</v>
      </c>
      <c r="AU18" s="36">
        <f t="shared" si="17"/>
        <v>65</v>
      </c>
      <c r="AV18" s="36">
        <f t="shared" si="17"/>
        <v>30</v>
      </c>
      <c r="AW18" s="36">
        <f t="shared" si="17"/>
        <v>92</v>
      </c>
      <c r="AX18" s="36">
        <f t="shared" si="17"/>
        <v>67</v>
      </c>
      <c r="AY18" s="36">
        <f t="shared" si="17"/>
        <v>54</v>
      </c>
      <c r="AZ18" s="36">
        <f t="shared" si="17"/>
        <v>101</v>
      </c>
      <c r="BA18" s="36">
        <f t="shared" si="17"/>
        <v>79</v>
      </c>
      <c r="BB18" s="36">
        <f t="shared" si="17"/>
        <v>81</v>
      </c>
      <c r="BC18" s="36">
        <f t="shared" si="17"/>
        <v>37</v>
      </c>
      <c r="BD18" s="36">
        <f t="shared" si="17"/>
        <v>56</v>
      </c>
      <c r="BE18" s="36">
        <f t="shared" si="17"/>
        <v>107</v>
      </c>
      <c r="BF18" s="36">
        <f t="shared" si="17"/>
        <v>42</v>
      </c>
      <c r="BG18" s="23">
        <f t="shared" si="11"/>
        <v>82.035714285714292</v>
      </c>
      <c r="BI18" s="67"/>
      <c r="BJ18" s="67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7"/>
    </row>
    <row r="19" spans="1:91" ht="12" customHeight="1" x14ac:dyDescent="0.2">
      <c r="A19" s="12">
        <v>16</v>
      </c>
      <c r="B19" s="13" t="s">
        <v>61</v>
      </c>
      <c r="C19" s="14">
        <v>21</v>
      </c>
      <c r="D19" s="15">
        <v>43</v>
      </c>
      <c r="E19" s="16">
        <v>12860</v>
      </c>
      <c r="F19" s="17">
        <v>11</v>
      </c>
      <c r="G19" s="13" t="s">
        <v>175</v>
      </c>
      <c r="H19" s="14">
        <v>1</v>
      </c>
      <c r="I19" s="15">
        <v>22.5</v>
      </c>
      <c r="J19" s="16">
        <v>560</v>
      </c>
      <c r="K19" s="17">
        <v>28</v>
      </c>
      <c r="L19" s="13" t="s">
        <v>45</v>
      </c>
      <c r="M19" s="14">
        <v>16</v>
      </c>
      <c r="N19" s="15">
        <v>35</v>
      </c>
      <c r="O19" s="16">
        <v>9800</v>
      </c>
      <c r="P19" s="17">
        <v>14</v>
      </c>
      <c r="Q19" s="13" t="s">
        <v>139</v>
      </c>
      <c r="R19" s="14">
        <v>9</v>
      </c>
      <c r="S19" s="15">
        <v>33</v>
      </c>
      <c r="T19" s="16">
        <v>5400</v>
      </c>
      <c r="U19" s="17">
        <v>20</v>
      </c>
      <c r="V19" s="13" t="s">
        <v>97</v>
      </c>
      <c r="W19" s="14">
        <v>21</v>
      </c>
      <c r="X19" s="15">
        <v>37</v>
      </c>
      <c r="Y19" s="16">
        <v>12920</v>
      </c>
      <c r="Z19" s="17">
        <v>8</v>
      </c>
      <c r="AA19" s="18">
        <f t="shared" si="0"/>
        <v>68</v>
      </c>
      <c r="AB19" s="19">
        <f t="shared" si="1"/>
        <v>-14</v>
      </c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7"/>
      <c r="BI19" s="68"/>
      <c r="BJ19" s="68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2"/>
    </row>
    <row r="20" spans="1:91" ht="12" customHeight="1" x14ac:dyDescent="0.2">
      <c r="A20" s="12">
        <v>17</v>
      </c>
      <c r="B20" s="13" t="s">
        <v>101</v>
      </c>
      <c r="C20" s="14">
        <v>16</v>
      </c>
      <c r="D20" s="15">
        <v>34</v>
      </c>
      <c r="E20" s="16">
        <v>9120</v>
      </c>
      <c r="F20" s="17">
        <v>18</v>
      </c>
      <c r="G20" s="13" t="s">
        <v>105</v>
      </c>
      <c r="H20" s="14">
        <v>3</v>
      </c>
      <c r="I20" s="15">
        <v>35</v>
      </c>
      <c r="J20" s="16">
        <v>2140</v>
      </c>
      <c r="K20" s="17">
        <v>19</v>
      </c>
      <c r="L20" s="13" t="s">
        <v>88</v>
      </c>
      <c r="M20" s="14">
        <v>5</v>
      </c>
      <c r="N20" s="15">
        <v>29.1</v>
      </c>
      <c r="O20" s="16">
        <v>3180</v>
      </c>
      <c r="P20" s="17">
        <v>23</v>
      </c>
      <c r="Q20" s="13" t="s">
        <v>148</v>
      </c>
      <c r="R20" s="14">
        <v>14</v>
      </c>
      <c r="S20" s="15">
        <v>34.5</v>
      </c>
      <c r="T20" s="16">
        <v>8000</v>
      </c>
      <c r="U20" s="17">
        <v>15</v>
      </c>
      <c r="V20" s="13" t="s">
        <v>74</v>
      </c>
      <c r="W20" s="14">
        <v>13</v>
      </c>
      <c r="X20" s="15">
        <v>25.5</v>
      </c>
      <c r="Y20" s="16">
        <v>7340</v>
      </c>
      <c r="Z20" s="17">
        <v>16</v>
      </c>
      <c r="AA20" s="18">
        <f t="shared" si="0"/>
        <v>51</v>
      </c>
      <c r="AB20" s="19">
        <f t="shared" si="1"/>
        <v>-31</v>
      </c>
      <c r="AD20" s="57" t="s">
        <v>214</v>
      </c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I20" s="64" t="s">
        <v>237</v>
      </c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6"/>
    </row>
    <row r="21" spans="1:91" ht="12" customHeight="1" x14ac:dyDescent="0.2">
      <c r="A21" s="12">
        <v>18</v>
      </c>
      <c r="B21" s="13" t="s">
        <v>158</v>
      </c>
      <c r="C21" s="14">
        <v>20</v>
      </c>
      <c r="D21" s="15">
        <v>34.5</v>
      </c>
      <c r="E21" s="16">
        <v>12760</v>
      </c>
      <c r="F21" s="17">
        <v>12</v>
      </c>
      <c r="G21" s="13" t="s">
        <v>223</v>
      </c>
      <c r="H21" s="14">
        <v>2</v>
      </c>
      <c r="I21" s="15">
        <v>21.4</v>
      </c>
      <c r="J21" s="16">
        <v>1060</v>
      </c>
      <c r="K21" s="17">
        <v>23</v>
      </c>
      <c r="L21" s="13" t="s">
        <v>34</v>
      </c>
      <c r="M21" s="14">
        <v>20</v>
      </c>
      <c r="N21" s="15">
        <v>33.200000000000003</v>
      </c>
      <c r="O21" s="16">
        <v>11400</v>
      </c>
      <c r="P21" s="17">
        <v>12</v>
      </c>
      <c r="Q21" s="13" t="s">
        <v>80</v>
      </c>
      <c r="R21" s="14">
        <v>16</v>
      </c>
      <c r="S21" s="15">
        <v>32.4</v>
      </c>
      <c r="T21" s="16">
        <v>9640</v>
      </c>
      <c r="U21" s="17">
        <v>12</v>
      </c>
      <c r="V21" s="13" t="s">
        <v>150</v>
      </c>
      <c r="W21" s="14">
        <v>17</v>
      </c>
      <c r="X21" s="15">
        <v>28.3</v>
      </c>
      <c r="Y21" s="16">
        <v>10220</v>
      </c>
      <c r="Z21" s="17">
        <v>9</v>
      </c>
      <c r="AA21" s="18">
        <f t="shared" si="0"/>
        <v>75</v>
      </c>
      <c r="AB21" s="19">
        <f t="shared" si="1"/>
        <v>-7</v>
      </c>
      <c r="AD21" s="9" t="s">
        <v>240</v>
      </c>
      <c r="AE21" s="10" t="s">
        <v>188</v>
      </c>
      <c r="AF21" s="10" t="s">
        <v>28</v>
      </c>
      <c r="AG21" s="10" t="s">
        <v>186</v>
      </c>
      <c r="AH21" s="10" t="s">
        <v>26</v>
      </c>
      <c r="AI21" s="10" t="s">
        <v>27</v>
      </c>
      <c r="AJ21" s="10" t="s">
        <v>23</v>
      </c>
      <c r="AK21" s="10" t="s">
        <v>24</v>
      </c>
      <c r="AL21" s="10" t="s">
        <v>22</v>
      </c>
      <c r="AM21" s="10" t="s">
        <v>195</v>
      </c>
      <c r="AN21" s="10" t="s">
        <v>30</v>
      </c>
      <c r="AO21" s="10" t="s">
        <v>185</v>
      </c>
      <c r="AP21" s="10" t="s">
        <v>201</v>
      </c>
      <c r="AQ21" s="40" t="s">
        <v>200</v>
      </c>
      <c r="AR21" s="40" t="s">
        <v>221</v>
      </c>
      <c r="AS21" s="10" t="s">
        <v>197</v>
      </c>
      <c r="AT21" s="10" t="s">
        <v>189</v>
      </c>
      <c r="AU21" s="10" t="s">
        <v>191</v>
      </c>
      <c r="AV21" s="10" t="s">
        <v>29</v>
      </c>
      <c r="AW21" s="10" t="s">
        <v>193</v>
      </c>
      <c r="AX21" s="10" t="s">
        <v>184</v>
      </c>
      <c r="AY21" s="10" t="s">
        <v>190</v>
      </c>
      <c r="AZ21" s="10" t="s">
        <v>187</v>
      </c>
      <c r="BA21" s="10" t="s">
        <v>194</v>
      </c>
      <c r="BB21" s="10" t="s">
        <v>192</v>
      </c>
      <c r="BC21" s="10" t="s">
        <v>196</v>
      </c>
      <c r="BD21" s="10" t="s">
        <v>198</v>
      </c>
      <c r="BE21" s="10" t="s">
        <v>25</v>
      </c>
      <c r="BF21" s="10" t="s">
        <v>199</v>
      </c>
      <c r="BG21" s="11" t="s">
        <v>239</v>
      </c>
      <c r="BI21" s="9" t="s">
        <v>20</v>
      </c>
      <c r="BJ21" s="9" t="s">
        <v>229</v>
      </c>
      <c r="BK21" s="52" t="s">
        <v>188</v>
      </c>
      <c r="BL21" s="52" t="s">
        <v>28</v>
      </c>
      <c r="BM21" s="52" t="s">
        <v>186</v>
      </c>
      <c r="BN21" s="52" t="s">
        <v>26</v>
      </c>
      <c r="BO21" s="52" t="s">
        <v>27</v>
      </c>
      <c r="BP21" s="52" t="s">
        <v>23</v>
      </c>
      <c r="BQ21" s="52" t="s">
        <v>24</v>
      </c>
      <c r="BR21" s="52" t="s">
        <v>22</v>
      </c>
      <c r="BS21" s="52" t="s">
        <v>195</v>
      </c>
      <c r="BT21" s="52" t="s">
        <v>30</v>
      </c>
      <c r="BU21" s="52" t="s">
        <v>185</v>
      </c>
      <c r="BV21" s="52" t="s">
        <v>201</v>
      </c>
      <c r="BW21" s="52" t="s">
        <v>200</v>
      </c>
      <c r="BX21" s="52" t="s">
        <v>221</v>
      </c>
      <c r="BY21" s="52" t="s">
        <v>197</v>
      </c>
      <c r="BZ21" s="52" t="s">
        <v>189</v>
      </c>
      <c r="CA21" s="52" t="s">
        <v>191</v>
      </c>
      <c r="CB21" s="52" t="s">
        <v>29</v>
      </c>
      <c r="CC21" s="52" t="s">
        <v>193</v>
      </c>
      <c r="CD21" s="52" t="s">
        <v>184</v>
      </c>
      <c r="CE21" s="52" t="s">
        <v>190</v>
      </c>
      <c r="CF21" s="52" t="s">
        <v>187</v>
      </c>
      <c r="CG21" s="52" t="s">
        <v>194</v>
      </c>
      <c r="CH21" s="52" t="s">
        <v>192</v>
      </c>
      <c r="CI21" s="52" t="s">
        <v>196</v>
      </c>
      <c r="CJ21" s="52" t="s">
        <v>198</v>
      </c>
      <c r="CK21" s="52" t="s">
        <v>25</v>
      </c>
      <c r="CL21" s="52" t="s">
        <v>199</v>
      </c>
      <c r="CM21" s="21" t="s">
        <v>239</v>
      </c>
    </row>
    <row r="22" spans="1:91" ht="12" customHeight="1" x14ac:dyDescent="0.2">
      <c r="A22" s="12">
        <v>19</v>
      </c>
      <c r="B22" s="13" t="s">
        <v>181</v>
      </c>
      <c r="C22" s="14">
        <v>38</v>
      </c>
      <c r="D22" s="15">
        <v>28</v>
      </c>
      <c r="E22" s="16">
        <v>20840</v>
      </c>
      <c r="F22" s="17">
        <v>7</v>
      </c>
      <c r="G22" s="13" t="s">
        <v>44</v>
      </c>
      <c r="H22" s="14">
        <v>18</v>
      </c>
      <c r="I22" s="15">
        <v>24</v>
      </c>
      <c r="J22" s="16">
        <v>9760</v>
      </c>
      <c r="K22" s="17">
        <v>4</v>
      </c>
      <c r="L22" s="13" t="s">
        <v>36</v>
      </c>
      <c r="M22" s="14">
        <v>41</v>
      </c>
      <c r="N22" s="15">
        <v>32</v>
      </c>
      <c r="O22" s="16">
        <v>22680</v>
      </c>
      <c r="P22" s="17">
        <v>1</v>
      </c>
      <c r="Q22" s="13" t="s">
        <v>64</v>
      </c>
      <c r="R22" s="14">
        <v>18</v>
      </c>
      <c r="S22" s="15">
        <v>28</v>
      </c>
      <c r="T22" s="16">
        <v>9740</v>
      </c>
      <c r="U22" s="17">
        <v>11</v>
      </c>
      <c r="V22" s="13" t="s">
        <v>110</v>
      </c>
      <c r="W22" s="14">
        <v>37</v>
      </c>
      <c r="X22" s="15">
        <v>28</v>
      </c>
      <c r="Y22" s="16">
        <v>20620</v>
      </c>
      <c r="Z22" s="17">
        <v>3</v>
      </c>
      <c r="AA22" s="18">
        <f t="shared" si="0"/>
        <v>152</v>
      </c>
      <c r="AB22" s="19">
        <f t="shared" si="1"/>
        <v>70</v>
      </c>
      <c r="AD22" s="20">
        <v>1</v>
      </c>
      <c r="AE22" s="12">
        <v>5</v>
      </c>
      <c r="AF22" s="12">
        <v>4</v>
      </c>
      <c r="AG22" s="12">
        <v>5</v>
      </c>
      <c r="AH22" s="12">
        <v>5</v>
      </c>
      <c r="AI22" s="12">
        <v>5</v>
      </c>
      <c r="AJ22" s="12">
        <v>5</v>
      </c>
      <c r="AK22" s="12">
        <v>5</v>
      </c>
      <c r="AL22" s="12">
        <v>5</v>
      </c>
      <c r="AM22" s="12">
        <v>1</v>
      </c>
      <c r="AN22" s="12">
        <v>5</v>
      </c>
      <c r="AO22" s="12">
        <v>5</v>
      </c>
      <c r="AP22" s="12">
        <v>4</v>
      </c>
      <c r="AQ22" s="12">
        <v>2</v>
      </c>
      <c r="AR22" s="12">
        <v>2</v>
      </c>
      <c r="AS22" s="12">
        <v>3</v>
      </c>
      <c r="AT22" s="12">
        <v>5</v>
      </c>
      <c r="AU22" s="12">
        <v>3</v>
      </c>
      <c r="AV22" s="12">
        <v>4</v>
      </c>
      <c r="AW22" s="12">
        <v>3</v>
      </c>
      <c r="AX22" s="12">
        <v>5</v>
      </c>
      <c r="AY22" s="12">
        <v>4</v>
      </c>
      <c r="AZ22" s="12">
        <v>5</v>
      </c>
      <c r="BA22" s="12">
        <v>5</v>
      </c>
      <c r="BB22" s="12">
        <v>4</v>
      </c>
      <c r="BC22" s="12">
        <v>2</v>
      </c>
      <c r="BD22" s="12">
        <v>5</v>
      </c>
      <c r="BE22" s="12">
        <v>4</v>
      </c>
      <c r="BF22" s="12">
        <v>3</v>
      </c>
      <c r="BG22" s="21">
        <f>SUM(AE22:BF22)/28</f>
        <v>4.0357142857142856</v>
      </c>
      <c r="BI22" s="20">
        <v>1</v>
      </c>
      <c r="BJ22" s="20" t="s">
        <v>230</v>
      </c>
      <c r="BK22" s="12">
        <f>SUM(AE22:AE26)</f>
        <v>22</v>
      </c>
      <c r="BL22" s="12">
        <f t="shared" ref="BL22:CL22" si="18">SUM(AF22:AF26)</f>
        <v>20</v>
      </c>
      <c r="BM22" s="12">
        <f t="shared" si="18"/>
        <v>17</v>
      </c>
      <c r="BN22" s="12">
        <f t="shared" si="18"/>
        <v>20</v>
      </c>
      <c r="BO22" s="12">
        <f t="shared" si="18"/>
        <v>18</v>
      </c>
      <c r="BP22" s="12">
        <f t="shared" si="18"/>
        <v>21</v>
      </c>
      <c r="BQ22" s="12">
        <f t="shared" si="18"/>
        <v>17</v>
      </c>
      <c r="BR22" s="12">
        <f t="shared" si="18"/>
        <v>21</v>
      </c>
      <c r="BS22" s="12">
        <f t="shared" si="18"/>
        <v>10</v>
      </c>
      <c r="BT22" s="12">
        <f t="shared" si="18"/>
        <v>16</v>
      </c>
      <c r="BU22" s="12">
        <f t="shared" si="18"/>
        <v>15</v>
      </c>
      <c r="BV22" s="12">
        <f t="shared" si="18"/>
        <v>11</v>
      </c>
      <c r="BW22" s="12">
        <f t="shared" si="18"/>
        <v>12</v>
      </c>
      <c r="BX22" s="12">
        <f t="shared" si="18"/>
        <v>11</v>
      </c>
      <c r="BY22" s="12">
        <f t="shared" si="18"/>
        <v>8</v>
      </c>
      <c r="BZ22" s="12">
        <f t="shared" si="18"/>
        <v>14</v>
      </c>
      <c r="CA22" s="12">
        <f t="shared" si="18"/>
        <v>12</v>
      </c>
      <c r="CB22" s="12">
        <f t="shared" si="18"/>
        <v>10</v>
      </c>
      <c r="CC22" s="12">
        <f t="shared" si="18"/>
        <v>14</v>
      </c>
      <c r="CD22" s="12">
        <f t="shared" si="18"/>
        <v>20</v>
      </c>
      <c r="CE22" s="12">
        <f t="shared" si="18"/>
        <v>18</v>
      </c>
      <c r="CF22" s="12">
        <f t="shared" si="18"/>
        <v>19</v>
      </c>
      <c r="CG22" s="12">
        <f t="shared" si="18"/>
        <v>17</v>
      </c>
      <c r="CH22" s="12">
        <f t="shared" si="18"/>
        <v>16</v>
      </c>
      <c r="CI22" s="12">
        <f t="shared" si="18"/>
        <v>11</v>
      </c>
      <c r="CJ22" s="12">
        <f t="shared" si="18"/>
        <v>14</v>
      </c>
      <c r="CK22" s="12">
        <f t="shared" si="18"/>
        <v>16</v>
      </c>
      <c r="CL22" s="12">
        <f t="shared" si="18"/>
        <v>13</v>
      </c>
      <c r="CM22" s="21">
        <f>SUM(BK22:CL22)/28</f>
        <v>15.464285714285714</v>
      </c>
    </row>
    <row r="23" spans="1:91" ht="12" customHeight="1" x14ac:dyDescent="0.2">
      <c r="A23" s="12">
        <v>20</v>
      </c>
      <c r="B23" s="13" t="s">
        <v>222</v>
      </c>
      <c r="C23" s="14">
        <v>9</v>
      </c>
      <c r="D23" s="15">
        <v>23.7</v>
      </c>
      <c r="E23" s="16">
        <v>4880</v>
      </c>
      <c r="F23" s="17">
        <v>25</v>
      </c>
      <c r="G23" s="13" t="s">
        <v>176</v>
      </c>
      <c r="H23" s="14">
        <v>1</v>
      </c>
      <c r="I23" s="15">
        <v>22.6</v>
      </c>
      <c r="J23" s="16">
        <v>560</v>
      </c>
      <c r="K23" s="17">
        <v>27</v>
      </c>
      <c r="L23" s="13" t="s">
        <v>56</v>
      </c>
      <c r="M23" s="14">
        <v>24</v>
      </c>
      <c r="N23" s="15">
        <v>28</v>
      </c>
      <c r="O23" s="16">
        <v>13180</v>
      </c>
      <c r="P23" s="17">
        <v>10</v>
      </c>
      <c r="Q23" s="13" t="s">
        <v>183</v>
      </c>
      <c r="R23" s="14">
        <v>13</v>
      </c>
      <c r="S23" s="15">
        <v>24.7</v>
      </c>
      <c r="T23" s="16">
        <v>7120</v>
      </c>
      <c r="U23" s="17">
        <v>17</v>
      </c>
      <c r="V23" s="13" t="s">
        <v>87</v>
      </c>
      <c r="W23" s="14">
        <v>14</v>
      </c>
      <c r="X23" s="15">
        <v>32.4</v>
      </c>
      <c r="Y23" s="16">
        <v>7740</v>
      </c>
      <c r="Z23" s="17">
        <v>13</v>
      </c>
      <c r="AA23" s="18">
        <f t="shared" si="0"/>
        <v>61</v>
      </c>
      <c r="AB23" s="19">
        <f t="shared" si="1"/>
        <v>-21</v>
      </c>
      <c r="AD23" s="20">
        <v>2</v>
      </c>
      <c r="AE23" s="12">
        <v>3</v>
      </c>
      <c r="AF23" s="12">
        <v>3</v>
      </c>
      <c r="AG23" s="12">
        <v>1</v>
      </c>
      <c r="AH23" s="12">
        <v>3</v>
      </c>
      <c r="AI23" s="12">
        <v>1</v>
      </c>
      <c r="AJ23" s="12">
        <v>2</v>
      </c>
      <c r="AK23" s="12">
        <v>2</v>
      </c>
      <c r="AL23" s="12">
        <v>2</v>
      </c>
      <c r="AM23" s="12">
        <v>1</v>
      </c>
      <c r="AN23" s="12">
        <v>1</v>
      </c>
      <c r="AO23" s="12">
        <v>2</v>
      </c>
      <c r="AP23" s="12">
        <v>1</v>
      </c>
      <c r="AQ23" s="12">
        <v>1</v>
      </c>
      <c r="AR23" s="12">
        <v>1</v>
      </c>
      <c r="AS23" s="12">
        <v>2</v>
      </c>
      <c r="AT23" s="12">
        <v>2</v>
      </c>
      <c r="AU23" s="12">
        <v>4</v>
      </c>
      <c r="AV23" s="12">
        <v>1</v>
      </c>
      <c r="AW23" s="12">
        <v>2</v>
      </c>
      <c r="AX23" s="12">
        <v>2</v>
      </c>
      <c r="AY23" s="12">
        <v>1</v>
      </c>
      <c r="AZ23" s="12">
        <v>2</v>
      </c>
      <c r="BA23" s="12">
        <v>3</v>
      </c>
      <c r="BB23" s="12">
        <v>2</v>
      </c>
      <c r="BC23" s="12">
        <v>2</v>
      </c>
      <c r="BD23" s="12">
        <v>3</v>
      </c>
      <c r="BE23" s="12">
        <v>1</v>
      </c>
      <c r="BF23" s="12">
        <v>2</v>
      </c>
      <c r="BG23" s="21">
        <f t="shared" ref="BG23:BG26" si="19">SUM(AE23:BF23)/28</f>
        <v>1.8928571428571428</v>
      </c>
      <c r="BI23" s="20">
        <v>2</v>
      </c>
      <c r="BJ23" s="20" t="s">
        <v>231</v>
      </c>
      <c r="BK23" s="12">
        <f>SUM(AE59:AE63)</f>
        <v>18</v>
      </c>
      <c r="BL23" s="12">
        <f t="shared" ref="BL23:CL23" si="20">SUM(AF59:AF63)</f>
        <v>21</v>
      </c>
      <c r="BM23" s="12">
        <f t="shared" si="20"/>
        <v>15</v>
      </c>
      <c r="BN23" s="12">
        <f t="shared" si="20"/>
        <v>20</v>
      </c>
      <c r="BO23" s="12">
        <f t="shared" si="20"/>
        <v>17</v>
      </c>
      <c r="BP23" s="12">
        <f t="shared" si="20"/>
        <v>17</v>
      </c>
      <c r="BQ23" s="12">
        <f t="shared" si="20"/>
        <v>23</v>
      </c>
      <c r="BR23" s="12">
        <f t="shared" si="20"/>
        <v>20</v>
      </c>
      <c r="BS23" s="12">
        <f t="shared" si="20"/>
        <v>12</v>
      </c>
      <c r="BT23" s="12">
        <f t="shared" si="20"/>
        <v>12</v>
      </c>
      <c r="BU23" s="12">
        <f t="shared" si="20"/>
        <v>18</v>
      </c>
      <c r="BV23" s="12">
        <f t="shared" si="20"/>
        <v>9</v>
      </c>
      <c r="BW23" s="12">
        <f t="shared" si="20"/>
        <v>14</v>
      </c>
      <c r="BX23" s="12">
        <f t="shared" si="20"/>
        <v>8</v>
      </c>
      <c r="BY23" s="12">
        <f t="shared" si="20"/>
        <v>10</v>
      </c>
      <c r="BZ23" s="12">
        <f t="shared" si="20"/>
        <v>15</v>
      </c>
      <c r="CA23" s="12">
        <f t="shared" si="20"/>
        <v>12</v>
      </c>
      <c r="CB23" s="12">
        <f t="shared" si="20"/>
        <v>6</v>
      </c>
      <c r="CC23" s="12">
        <f t="shared" si="20"/>
        <v>11</v>
      </c>
      <c r="CD23" s="12">
        <f t="shared" si="20"/>
        <v>20</v>
      </c>
      <c r="CE23" s="12">
        <f t="shared" si="20"/>
        <v>17</v>
      </c>
      <c r="CF23" s="12">
        <f t="shared" si="20"/>
        <v>16</v>
      </c>
      <c r="CG23" s="12">
        <f t="shared" si="20"/>
        <v>12</v>
      </c>
      <c r="CH23" s="12">
        <f t="shared" si="20"/>
        <v>13</v>
      </c>
      <c r="CI23" s="12">
        <f t="shared" si="20"/>
        <v>12</v>
      </c>
      <c r="CJ23" s="12">
        <f t="shared" si="20"/>
        <v>17</v>
      </c>
      <c r="CK23" s="12">
        <f t="shared" si="20"/>
        <v>22</v>
      </c>
      <c r="CL23" s="12">
        <f t="shared" si="20"/>
        <v>21</v>
      </c>
      <c r="CM23" s="21">
        <f>SUM(BK23:CL23)/16</f>
        <v>26.75</v>
      </c>
    </row>
    <row r="24" spans="1:91" ht="12" customHeight="1" x14ac:dyDescent="0.2">
      <c r="A24" s="12">
        <v>21</v>
      </c>
      <c r="B24" s="13" t="s">
        <v>95</v>
      </c>
      <c r="C24" s="14">
        <v>65</v>
      </c>
      <c r="D24" s="15">
        <v>27.5</v>
      </c>
      <c r="E24" s="16">
        <v>35240</v>
      </c>
      <c r="F24" s="17">
        <v>1</v>
      </c>
      <c r="G24" s="13" t="s">
        <v>155</v>
      </c>
      <c r="H24" s="14">
        <v>30</v>
      </c>
      <c r="I24" s="15">
        <v>32.4</v>
      </c>
      <c r="J24" s="16">
        <v>16800</v>
      </c>
      <c r="K24" s="17">
        <v>2</v>
      </c>
      <c r="L24" s="13" t="s">
        <v>116</v>
      </c>
      <c r="M24" s="14">
        <v>9</v>
      </c>
      <c r="N24" s="15">
        <v>24</v>
      </c>
      <c r="O24" s="16">
        <v>4840</v>
      </c>
      <c r="P24" s="17">
        <v>22</v>
      </c>
      <c r="Q24" s="13" t="s">
        <v>78</v>
      </c>
      <c r="R24" s="14">
        <v>13</v>
      </c>
      <c r="S24" s="15">
        <v>27.5</v>
      </c>
      <c r="T24" s="16">
        <v>7220</v>
      </c>
      <c r="U24" s="17">
        <v>16</v>
      </c>
      <c r="V24" s="13" t="s">
        <v>121</v>
      </c>
      <c r="W24" s="14">
        <v>41</v>
      </c>
      <c r="X24" s="15">
        <v>26.8</v>
      </c>
      <c r="Y24" s="16">
        <v>22220</v>
      </c>
      <c r="Z24" s="17">
        <v>2</v>
      </c>
      <c r="AA24" s="18">
        <f t="shared" si="0"/>
        <v>158</v>
      </c>
      <c r="AB24" s="19">
        <f t="shared" si="1"/>
        <v>76</v>
      </c>
      <c r="AD24" s="20">
        <v>3</v>
      </c>
      <c r="AE24" s="12">
        <v>4</v>
      </c>
      <c r="AF24" s="12">
        <v>3</v>
      </c>
      <c r="AG24" s="12">
        <v>4</v>
      </c>
      <c r="AH24" s="12">
        <v>4</v>
      </c>
      <c r="AI24" s="12">
        <v>4</v>
      </c>
      <c r="AJ24" s="12">
        <v>5</v>
      </c>
      <c r="AK24" s="12">
        <v>3</v>
      </c>
      <c r="AL24" s="12">
        <v>4</v>
      </c>
      <c r="AM24" s="12">
        <v>5</v>
      </c>
      <c r="AN24" s="12">
        <v>4</v>
      </c>
      <c r="AO24" s="12">
        <v>4</v>
      </c>
      <c r="AP24" s="12">
        <v>2</v>
      </c>
      <c r="AQ24" s="12">
        <v>4</v>
      </c>
      <c r="AR24" s="12">
        <v>4</v>
      </c>
      <c r="AS24" s="12">
        <v>1</v>
      </c>
      <c r="AT24" s="12">
        <v>2</v>
      </c>
      <c r="AU24" s="12">
        <v>1</v>
      </c>
      <c r="AV24" s="12">
        <v>1</v>
      </c>
      <c r="AW24" s="12">
        <v>2</v>
      </c>
      <c r="AX24" s="12">
        <v>5</v>
      </c>
      <c r="AY24" s="12">
        <v>5</v>
      </c>
      <c r="AZ24" s="12">
        <v>5</v>
      </c>
      <c r="BA24" s="12">
        <v>3</v>
      </c>
      <c r="BB24" s="12">
        <v>4</v>
      </c>
      <c r="BC24" s="12">
        <v>2</v>
      </c>
      <c r="BD24" s="12">
        <v>1</v>
      </c>
      <c r="BE24" s="12">
        <v>2</v>
      </c>
      <c r="BF24" s="12">
        <v>4</v>
      </c>
      <c r="BG24" s="21">
        <f t="shared" si="19"/>
        <v>3.2857142857142856</v>
      </c>
      <c r="BI24" s="20">
        <v>3</v>
      </c>
      <c r="BJ24" s="20" t="s">
        <v>232</v>
      </c>
      <c r="BK24" s="12">
        <f>SUM(AE96:AE100)</f>
        <v>17</v>
      </c>
      <c r="BL24" s="12">
        <f t="shared" ref="BL24:CL24" si="21">SUM(AF96:AF100)</f>
        <v>17</v>
      </c>
      <c r="BM24" s="12">
        <f t="shared" si="21"/>
        <v>14</v>
      </c>
      <c r="BN24" s="12">
        <f t="shared" si="21"/>
        <v>19</v>
      </c>
      <c r="BO24" s="12">
        <f t="shared" si="21"/>
        <v>15</v>
      </c>
      <c r="BP24" s="12">
        <f t="shared" si="21"/>
        <v>18</v>
      </c>
      <c r="BQ24" s="12">
        <f t="shared" si="21"/>
        <v>18</v>
      </c>
      <c r="BR24" s="12">
        <f t="shared" si="21"/>
        <v>20</v>
      </c>
      <c r="BS24" s="12">
        <f t="shared" si="21"/>
        <v>11</v>
      </c>
      <c r="BT24" s="12">
        <f t="shared" si="21"/>
        <v>14</v>
      </c>
      <c r="BU24" s="12">
        <f t="shared" si="21"/>
        <v>16</v>
      </c>
      <c r="BV24" s="12">
        <f t="shared" si="21"/>
        <v>11</v>
      </c>
      <c r="BW24" s="12">
        <f t="shared" si="21"/>
        <v>15</v>
      </c>
      <c r="BX24" s="12">
        <f t="shared" si="21"/>
        <v>9</v>
      </c>
      <c r="BY24" s="12">
        <f t="shared" si="21"/>
        <v>13</v>
      </c>
      <c r="BZ24" s="12">
        <f t="shared" si="21"/>
        <v>15</v>
      </c>
      <c r="CA24" s="12">
        <f t="shared" si="21"/>
        <v>11</v>
      </c>
      <c r="CB24" s="12">
        <f t="shared" si="21"/>
        <v>9</v>
      </c>
      <c r="CC24" s="12">
        <f t="shared" si="21"/>
        <v>17</v>
      </c>
      <c r="CD24" s="12">
        <f t="shared" si="21"/>
        <v>21</v>
      </c>
      <c r="CE24" s="12">
        <f t="shared" si="21"/>
        <v>19</v>
      </c>
      <c r="CF24" s="12">
        <f t="shared" si="21"/>
        <v>14</v>
      </c>
      <c r="CG24" s="12">
        <f t="shared" si="21"/>
        <v>16</v>
      </c>
      <c r="CH24" s="12">
        <f t="shared" si="21"/>
        <v>17</v>
      </c>
      <c r="CI24" s="12">
        <f t="shared" si="21"/>
        <v>13</v>
      </c>
      <c r="CJ24" s="12">
        <f t="shared" si="21"/>
        <v>11</v>
      </c>
      <c r="CK24" s="12">
        <f t="shared" si="21"/>
        <v>20</v>
      </c>
      <c r="CL24" s="12">
        <f t="shared" si="21"/>
        <v>15</v>
      </c>
      <c r="CM24" s="21">
        <f>SUM(BK24:CL24)/16</f>
        <v>26.5625</v>
      </c>
    </row>
    <row r="25" spans="1:91" ht="12" customHeight="1" x14ac:dyDescent="0.2">
      <c r="A25" s="12">
        <v>22</v>
      </c>
      <c r="B25" s="13" t="s">
        <v>84</v>
      </c>
      <c r="C25" s="14">
        <v>42</v>
      </c>
      <c r="D25" s="15">
        <v>27</v>
      </c>
      <c r="E25" s="16">
        <v>22820</v>
      </c>
      <c r="F25" s="17">
        <v>5</v>
      </c>
      <c r="G25" s="13" t="s">
        <v>177</v>
      </c>
      <c r="H25" s="14">
        <v>10</v>
      </c>
      <c r="I25" s="15">
        <v>24.7</v>
      </c>
      <c r="J25" s="16">
        <v>5460</v>
      </c>
      <c r="K25" s="17">
        <v>10</v>
      </c>
      <c r="L25" s="13" t="s">
        <v>159</v>
      </c>
      <c r="M25" s="14">
        <v>22</v>
      </c>
      <c r="N25" s="15">
        <v>24</v>
      </c>
      <c r="O25" s="16">
        <v>11920</v>
      </c>
      <c r="P25" s="17">
        <v>11</v>
      </c>
      <c r="Q25" s="13" t="s">
        <v>103</v>
      </c>
      <c r="R25" s="14">
        <v>46</v>
      </c>
      <c r="S25" s="15">
        <v>26.5</v>
      </c>
      <c r="T25" s="16">
        <v>24800</v>
      </c>
      <c r="U25" s="17">
        <v>2</v>
      </c>
      <c r="V25" s="13" t="s">
        <v>42</v>
      </c>
      <c r="W25" s="14">
        <v>44</v>
      </c>
      <c r="X25" s="15">
        <v>27.1</v>
      </c>
      <c r="Y25" s="16">
        <v>24420</v>
      </c>
      <c r="Z25" s="17">
        <v>1</v>
      </c>
      <c r="AA25" s="18">
        <f t="shared" si="0"/>
        <v>164</v>
      </c>
      <c r="AB25" s="19">
        <f t="shared" si="1"/>
        <v>82</v>
      </c>
      <c r="AD25" s="20">
        <v>4</v>
      </c>
      <c r="AE25" s="12">
        <v>5</v>
      </c>
      <c r="AF25" s="12">
        <v>5</v>
      </c>
      <c r="AG25" s="12">
        <v>2</v>
      </c>
      <c r="AH25" s="12">
        <v>5</v>
      </c>
      <c r="AI25" s="12">
        <v>5</v>
      </c>
      <c r="AJ25" s="12">
        <v>5</v>
      </c>
      <c r="AK25" s="12">
        <v>3</v>
      </c>
      <c r="AL25" s="12">
        <v>5</v>
      </c>
      <c r="AM25" s="12">
        <v>2</v>
      </c>
      <c r="AN25" s="12">
        <v>3</v>
      </c>
      <c r="AO25" s="12">
        <v>2</v>
      </c>
      <c r="AP25" s="12">
        <v>3</v>
      </c>
      <c r="AQ25" s="12">
        <v>2</v>
      </c>
      <c r="AR25" s="12">
        <v>1</v>
      </c>
      <c r="AS25" s="12">
        <v>1</v>
      </c>
      <c r="AT25" s="12">
        <v>2</v>
      </c>
      <c r="AU25" s="12">
        <v>2</v>
      </c>
      <c r="AV25" s="12">
        <v>3</v>
      </c>
      <c r="AW25" s="12">
        <v>3</v>
      </c>
      <c r="AX25" s="12">
        <v>4</v>
      </c>
      <c r="AY25" s="12">
        <v>3</v>
      </c>
      <c r="AZ25" s="12">
        <v>4</v>
      </c>
      <c r="BA25" s="12">
        <v>5</v>
      </c>
      <c r="BB25" s="12">
        <v>3</v>
      </c>
      <c r="BC25" s="12">
        <v>3</v>
      </c>
      <c r="BD25" s="12">
        <v>3</v>
      </c>
      <c r="BE25" s="12">
        <v>5</v>
      </c>
      <c r="BF25" s="12">
        <v>2</v>
      </c>
      <c r="BG25" s="21">
        <f t="shared" si="19"/>
        <v>3.25</v>
      </c>
      <c r="BI25" s="20">
        <v>4</v>
      </c>
      <c r="BJ25" s="20" t="s">
        <v>233</v>
      </c>
      <c r="BK25" s="12">
        <f>SUM(AE133:AE137)</f>
        <v>15</v>
      </c>
      <c r="BL25" s="12">
        <f t="shared" ref="BL25:CL25" si="22">SUM(AF133:AF137)</f>
        <v>16</v>
      </c>
      <c r="BM25" s="12">
        <f t="shared" si="22"/>
        <v>17</v>
      </c>
      <c r="BN25" s="12">
        <f t="shared" si="22"/>
        <v>21</v>
      </c>
      <c r="BO25" s="12">
        <f t="shared" si="22"/>
        <v>17</v>
      </c>
      <c r="BP25" s="12">
        <f t="shared" si="22"/>
        <v>19</v>
      </c>
      <c r="BQ25" s="12">
        <f t="shared" si="22"/>
        <v>19</v>
      </c>
      <c r="BR25" s="12">
        <f t="shared" si="22"/>
        <v>22</v>
      </c>
      <c r="BS25" s="12">
        <f t="shared" si="22"/>
        <v>12</v>
      </c>
      <c r="BT25" s="12">
        <f t="shared" si="22"/>
        <v>15</v>
      </c>
      <c r="BU25" s="12">
        <f t="shared" si="22"/>
        <v>17</v>
      </c>
      <c r="BV25" s="12">
        <f t="shared" si="22"/>
        <v>9</v>
      </c>
      <c r="BW25" s="12">
        <f t="shared" si="22"/>
        <v>13</v>
      </c>
      <c r="BX25" s="12">
        <f t="shared" si="22"/>
        <v>9</v>
      </c>
      <c r="BY25" s="12">
        <f t="shared" si="22"/>
        <v>12</v>
      </c>
      <c r="BZ25" s="12">
        <f t="shared" si="22"/>
        <v>18</v>
      </c>
      <c r="CA25" s="12">
        <f t="shared" si="22"/>
        <v>12</v>
      </c>
      <c r="CB25" s="12">
        <f t="shared" si="22"/>
        <v>12</v>
      </c>
      <c r="CC25" s="12">
        <f t="shared" si="22"/>
        <v>16</v>
      </c>
      <c r="CD25" s="12">
        <f t="shared" si="22"/>
        <v>17</v>
      </c>
      <c r="CE25" s="12">
        <f t="shared" si="22"/>
        <v>17</v>
      </c>
      <c r="CF25" s="12">
        <f t="shared" si="22"/>
        <v>12</v>
      </c>
      <c r="CG25" s="12">
        <f t="shared" si="22"/>
        <v>14</v>
      </c>
      <c r="CH25" s="12">
        <f t="shared" si="22"/>
        <v>13</v>
      </c>
      <c r="CI25" s="12">
        <f t="shared" si="22"/>
        <v>13</v>
      </c>
      <c r="CJ25" s="12">
        <f t="shared" si="22"/>
        <v>12</v>
      </c>
      <c r="CK25" s="12">
        <f t="shared" si="22"/>
        <v>19</v>
      </c>
      <c r="CL25" s="12">
        <f t="shared" si="22"/>
        <v>17</v>
      </c>
      <c r="CM25" s="21">
        <f>SUM(BK25:CL25)/16</f>
        <v>26.5625</v>
      </c>
    </row>
    <row r="26" spans="1:91" ht="12" customHeight="1" x14ac:dyDescent="0.2">
      <c r="A26" s="12">
        <v>23</v>
      </c>
      <c r="B26" s="13" t="s">
        <v>75</v>
      </c>
      <c r="C26" s="14">
        <v>20</v>
      </c>
      <c r="D26" s="15">
        <v>25.7</v>
      </c>
      <c r="E26" s="16">
        <v>11180</v>
      </c>
      <c r="F26" s="17">
        <v>16</v>
      </c>
      <c r="G26" s="13" t="s">
        <v>65</v>
      </c>
      <c r="H26" s="14">
        <v>12</v>
      </c>
      <c r="I26" s="15">
        <v>42.3</v>
      </c>
      <c r="J26" s="16">
        <v>7720</v>
      </c>
      <c r="K26" s="17">
        <v>8</v>
      </c>
      <c r="L26" s="13" t="s">
        <v>73</v>
      </c>
      <c r="M26" s="14">
        <v>25</v>
      </c>
      <c r="N26" s="15">
        <v>29.1</v>
      </c>
      <c r="O26" s="16">
        <v>13920</v>
      </c>
      <c r="P26" s="17">
        <v>8</v>
      </c>
      <c r="Q26" s="13" t="s">
        <v>133</v>
      </c>
      <c r="R26" s="14">
        <v>27</v>
      </c>
      <c r="S26" s="15">
        <v>37</v>
      </c>
      <c r="T26" s="16">
        <v>15440</v>
      </c>
      <c r="U26" s="17">
        <v>6</v>
      </c>
      <c r="V26" s="13" t="s">
        <v>140</v>
      </c>
      <c r="W26" s="14">
        <v>14</v>
      </c>
      <c r="X26" s="15">
        <v>27.5</v>
      </c>
      <c r="Y26" s="16">
        <v>7740</v>
      </c>
      <c r="Z26" s="17">
        <v>14</v>
      </c>
      <c r="AA26" s="18">
        <f t="shared" si="0"/>
        <v>98</v>
      </c>
      <c r="AB26" s="19">
        <f t="shared" si="1"/>
        <v>16</v>
      </c>
      <c r="AD26" s="20">
        <v>5</v>
      </c>
      <c r="AE26" s="12">
        <v>5</v>
      </c>
      <c r="AF26" s="12">
        <v>5</v>
      </c>
      <c r="AG26" s="12">
        <v>5</v>
      </c>
      <c r="AH26" s="12">
        <v>3</v>
      </c>
      <c r="AI26" s="12">
        <v>3</v>
      </c>
      <c r="AJ26" s="12">
        <v>4</v>
      </c>
      <c r="AK26" s="12">
        <v>4</v>
      </c>
      <c r="AL26" s="12">
        <v>5</v>
      </c>
      <c r="AM26" s="12">
        <v>1</v>
      </c>
      <c r="AN26" s="12">
        <v>3</v>
      </c>
      <c r="AO26" s="12">
        <v>2</v>
      </c>
      <c r="AP26" s="12">
        <v>1</v>
      </c>
      <c r="AQ26" s="12">
        <v>3</v>
      </c>
      <c r="AR26" s="12">
        <v>3</v>
      </c>
      <c r="AS26" s="12">
        <v>1</v>
      </c>
      <c r="AT26" s="12">
        <v>3</v>
      </c>
      <c r="AU26" s="12">
        <v>2</v>
      </c>
      <c r="AV26" s="12">
        <v>1</v>
      </c>
      <c r="AW26" s="12">
        <v>4</v>
      </c>
      <c r="AX26" s="12">
        <v>4</v>
      </c>
      <c r="AY26" s="12">
        <v>5</v>
      </c>
      <c r="AZ26" s="12">
        <v>3</v>
      </c>
      <c r="BA26" s="12">
        <v>1</v>
      </c>
      <c r="BB26" s="12">
        <v>3</v>
      </c>
      <c r="BC26" s="12">
        <v>2</v>
      </c>
      <c r="BD26" s="12">
        <v>2</v>
      </c>
      <c r="BE26" s="12">
        <v>4</v>
      </c>
      <c r="BF26" s="12">
        <v>2</v>
      </c>
      <c r="BG26" s="21">
        <f t="shared" si="19"/>
        <v>3</v>
      </c>
      <c r="BI26" s="70" t="s">
        <v>21</v>
      </c>
      <c r="BJ26" s="71"/>
      <c r="BK26" s="72">
        <f t="shared" ref="BK26:CL27" si="23">SUM(BK21:BK25)</f>
        <v>72</v>
      </c>
      <c r="BL26" s="72">
        <f t="shared" si="23"/>
        <v>74</v>
      </c>
      <c r="BM26" s="72">
        <f t="shared" si="23"/>
        <v>63</v>
      </c>
      <c r="BN26" s="72">
        <f t="shared" si="23"/>
        <v>80</v>
      </c>
      <c r="BO26" s="72">
        <f t="shared" si="23"/>
        <v>67</v>
      </c>
      <c r="BP26" s="72">
        <f t="shared" si="23"/>
        <v>75</v>
      </c>
      <c r="BQ26" s="72">
        <f t="shared" si="23"/>
        <v>77</v>
      </c>
      <c r="BR26" s="72">
        <f t="shared" si="23"/>
        <v>83</v>
      </c>
      <c r="BS26" s="72">
        <f t="shared" si="23"/>
        <v>45</v>
      </c>
      <c r="BT26" s="72">
        <f t="shared" si="23"/>
        <v>57</v>
      </c>
      <c r="BU26" s="72">
        <f t="shared" si="23"/>
        <v>66</v>
      </c>
      <c r="BV26" s="72">
        <f t="shared" si="23"/>
        <v>40</v>
      </c>
      <c r="BW26" s="72">
        <f t="shared" si="23"/>
        <v>54</v>
      </c>
      <c r="BX26" s="72">
        <f t="shared" si="23"/>
        <v>37</v>
      </c>
      <c r="BY26" s="72">
        <f t="shared" si="23"/>
        <v>43</v>
      </c>
      <c r="BZ26" s="72">
        <f t="shared" si="23"/>
        <v>62</v>
      </c>
      <c r="CA26" s="72">
        <f t="shared" si="23"/>
        <v>47</v>
      </c>
      <c r="CB26" s="72">
        <f t="shared" si="23"/>
        <v>37</v>
      </c>
      <c r="CC26" s="72">
        <f t="shared" si="23"/>
        <v>58</v>
      </c>
      <c r="CD26" s="72">
        <f t="shared" si="23"/>
        <v>78</v>
      </c>
      <c r="CE26" s="72">
        <f t="shared" si="23"/>
        <v>71</v>
      </c>
      <c r="CF26" s="72">
        <f t="shared" si="23"/>
        <v>61</v>
      </c>
      <c r="CG26" s="72">
        <f t="shared" si="23"/>
        <v>59</v>
      </c>
      <c r="CH26" s="72">
        <f t="shared" si="23"/>
        <v>59</v>
      </c>
      <c r="CI26" s="72">
        <f t="shared" si="23"/>
        <v>49</v>
      </c>
      <c r="CJ26" s="72">
        <f t="shared" si="23"/>
        <v>54</v>
      </c>
      <c r="CK26" s="72">
        <f t="shared" si="23"/>
        <v>77</v>
      </c>
      <c r="CL26" s="72">
        <f t="shared" si="23"/>
        <v>66</v>
      </c>
      <c r="CM26" s="23">
        <f>SUM(BK26:CL26)/28</f>
        <v>61.107142857142854</v>
      </c>
    </row>
    <row r="27" spans="1:91" ht="12" customHeight="1" x14ac:dyDescent="0.2">
      <c r="A27" s="12">
        <v>24</v>
      </c>
      <c r="B27" s="13" t="s">
        <v>67</v>
      </c>
      <c r="C27" s="14">
        <v>31</v>
      </c>
      <c r="D27" s="15">
        <v>26.2</v>
      </c>
      <c r="E27" s="16">
        <v>17420</v>
      </c>
      <c r="F27" s="17">
        <v>8</v>
      </c>
      <c r="G27" s="13" t="s">
        <v>160</v>
      </c>
      <c r="H27" s="14">
        <v>15</v>
      </c>
      <c r="I27" s="15">
        <v>26.7</v>
      </c>
      <c r="J27" s="16">
        <v>8200</v>
      </c>
      <c r="K27" s="17">
        <v>7</v>
      </c>
      <c r="L27" s="13" t="s">
        <v>153</v>
      </c>
      <c r="M27" s="14">
        <v>17</v>
      </c>
      <c r="N27" s="15">
        <v>26.1</v>
      </c>
      <c r="O27" s="16">
        <v>9280</v>
      </c>
      <c r="P27" s="17">
        <v>16</v>
      </c>
      <c r="Q27" s="13" t="s">
        <v>85</v>
      </c>
      <c r="R27" s="14">
        <v>16</v>
      </c>
      <c r="S27" s="15">
        <v>31.6</v>
      </c>
      <c r="T27" s="16">
        <v>9340</v>
      </c>
      <c r="U27" s="17">
        <v>14</v>
      </c>
      <c r="V27" s="13" t="s">
        <v>53</v>
      </c>
      <c r="W27" s="14">
        <v>8</v>
      </c>
      <c r="X27" s="15">
        <v>36.299999999999997</v>
      </c>
      <c r="Y27" s="16">
        <v>4820</v>
      </c>
      <c r="Z27" s="17">
        <v>22</v>
      </c>
      <c r="AA27" s="18">
        <f t="shared" si="0"/>
        <v>87</v>
      </c>
      <c r="AB27" s="19">
        <f t="shared" si="1"/>
        <v>5</v>
      </c>
      <c r="AD27" s="20" t="s">
        <v>21</v>
      </c>
      <c r="AE27" s="22">
        <f t="shared" ref="AE27:BF27" si="24">SUM(AE22:AE26)</f>
        <v>22</v>
      </c>
      <c r="AF27" s="22">
        <f t="shared" si="24"/>
        <v>20</v>
      </c>
      <c r="AG27" s="22">
        <f t="shared" si="24"/>
        <v>17</v>
      </c>
      <c r="AH27" s="22">
        <f t="shared" si="24"/>
        <v>20</v>
      </c>
      <c r="AI27" s="22">
        <f t="shared" si="24"/>
        <v>18</v>
      </c>
      <c r="AJ27" s="22">
        <f t="shared" si="24"/>
        <v>21</v>
      </c>
      <c r="AK27" s="22">
        <f t="shared" si="24"/>
        <v>17</v>
      </c>
      <c r="AL27" s="22">
        <f t="shared" si="24"/>
        <v>21</v>
      </c>
      <c r="AM27" s="22">
        <f t="shared" si="24"/>
        <v>10</v>
      </c>
      <c r="AN27" s="22">
        <f t="shared" si="24"/>
        <v>16</v>
      </c>
      <c r="AO27" s="22">
        <f t="shared" si="24"/>
        <v>15</v>
      </c>
      <c r="AP27" s="22">
        <f t="shared" si="24"/>
        <v>11</v>
      </c>
      <c r="AQ27" s="22">
        <f t="shared" si="24"/>
        <v>12</v>
      </c>
      <c r="AR27" s="22">
        <f t="shared" si="24"/>
        <v>11</v>
      </c>
      <c r="AS27" s="22">
        <f t="shared" si="24"/>
        <v>8</v>
      </c>
      <c r="AT27" s="22">
        <f t="shared" si="24"/>
        <v>14</v>
      </c>
      <c r="AU27" s="22">
        <f t="shared" si="24"/>
        <v>12</v>
      </c>
      <c r="AV27" s="22">
        <f t="shared" si="24"/>
        <v>10</v>
      </c>
      <c r="AW27" s="22">
        <f t="shared" si="24"/>
        <v>14</v>
      </c>
      <c r="AX27" s="22">
        <f t="shared" si="24"/>
        <v>20</v>
      </c>
      <c r="AY27" s="22">
        <f t="shared" si="24"/>
        <v>18</v>
      </c>
      <c r="AZ27" s="22">
        <f t="shared" si="24"/>
        <v>19</v>
      </c>
      <c r="BA27" s="22">
        <f t="shared" si="24"/>
        <v>17</v>
      </c>
      <c r="BB27" s="22">
        <f t="shared" si="24"/>
        <v>16</v>
      </c>
      <c r="BC27" s="22">
        <f t="shared" si="24"/>
        <v>11</v>
      </c>
      <c r="BD27" s="22">
        <f t="shared" si="24"/>
        <v>14</v>
      </c>
      <c r="BE27" s="22">
        <f t="shared" si="24"/>
        <v>16</v>
      </c>
      <c r="BF27" s="22">
        <f t="shared" si="24"/>
        <v>13</v>
      </c>
      <c r="BG27" s="23">
        <f>SUM(AE27:BF27)/28</f>
        <v>15.464285714285714</v>
      </c>
      <c r="BI27" s="67"/>
      <c r="BJ27" s="67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7"/>
    </row>
    <row r="28" spans="1:91" ht="12" customHeight="1" x14ac:dyDescent="0.2">
      <c r="A28" s="12">
        <v>25</v>
      </c>
      <c r="B28" s="13" t="s">
        <v>147</v>
      </c>
      <c r="C28" s="14">
        <v>23</v>
      </c>
      <c r="D28" s="15">
        <v>33.5</v>
      </c>
      <c r="E28" s="16">
        <v>13660</v>
      </c>
      <c r="F28" s="17">
        <v>10</v>
      </c>
      <c r="G28" s="13" t="s">
        <v>135</v>
      </c>
      <c r="H28" s="14">
        <v>3</v>
      </c>
      <c r="I28" s="15">
        <v>35.1</v>
      </c>
      <c r="J28" s="16">
        <v>2220</v>
      </c>
      <c r="K28" s="17">
        <v>18</v>
      </c>
      <c r="L28" s="13" t="s">
        <v>114</v>
      </c>
      <c r="M28" s="14">
        <v>2</v>
      </c>
      <c r="N28" s="15">
        <v>31.4</v>
      </c>
      <c r="O28" s="16">
        <v>1380</v>
      </c>
      <c r="P28" s="17">
        <v>26</v>
      </c>
      <c r="Q28" s="13" t="s">
        <v>90</v>
      </c>
      <c r="R28" s="14">
        <v>6</v>
      </c>
      <c r="S28" s="15">
        <v>36.200000000000003</v>
      </c>
      <c r="T28" s="16">
        <v>3780</v>
      </c>
      <c r="U28" s="17">
        <v>23</v>
      </c>
      <c r="V28" s="13" t="s">
        <v>203</v>
      </c>
      <c r="W28" s="14">
        <v>17</v>
      </c>
      <c r="X28" s="15">
        <v>32.5</v>
      </c>
      <c r="Y28" s="16">
        <v>9580</v>
      </c>
      <c r="Z28" s="17">
        <v>10</v>
      </c>
      <c r="AA28" s="18">
        <f t="shared" si="0"/>
        <v>51</v>
      </c>
      <c r="AB28" s="19">
        <f t="shared" si="1"/>
        <v>-31</v>
      </c>
      <c r="BI28" s="68"/>
      <c r="BJ28" s="68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2"/>
    </row>
    <row r="29" spans="1:91" ht="12" customHeight="1" x14ac:dyDescent="0.2">
      <c r="A29" s="12">
        <v>26</v>
      </c>
      <c r="B29" s="13" t="s">
        <v>55</v>
      </c>
      <c r="C29" s="14">
        <v>19</v>
      </c>
      <c r="D29" s="15">
        <v>45</v>
      </c>
      <c r="E29" s="16">
        <v>12360</v>
      </c>
      <c r="F29" s="17">
        <v>14</v>
      </c>
      <c r="G29" s="13" t="s">
        <v>58</v>
      </c>
      <c r="H29" s="14">
        <v>8</v>
      </c>
      <c r="I29" s="15">
        <v>38</v>
      </c>
      <c r="J29" s="16">
        <v>5020</v>
      </c>
      <c r="K29" s="17">
        <v>13</v>
      </c>
      <c r="L29" s="13" t="s">
        <v>68</v>
      </c>
      <c r="M29" s="14">
        <v>15</v>
      </c>
      <c r="N29" s="15">
        <v>36.700000000000003</v>
      </c>
      <c r="O29" s="16">
        <v>9400</v>
      </c>
      <c r="P29" s="17">
        <v>15</v>
      </c>
      <c r="Q29" s="13" t="s">
        <v>225</v>
      </c>
      <c r="R29" s="14">
        <v>7</v>
      </c>
      <c r="S29" s="15">
        <v>27.7</v>
      </c>
      <c r="T29" s="16">
        <v>4040</v>
      </c>
      <c r="U29" s="17">
        <v>22</v>
      </c>
      <c r="V29" s="13" t="s">
        <v>161</v>
      </c>
      <c r="W29" s="14">
        <v>9</v>
      </c>
      <c r="X29" s="15">
        <v>33.4</v>
      </c>
      <c r="Y29" s="16">
        <v>5160</v>
      </c>
      <c r="Z29" s="17">
        <v>21</v>
      </c>
      <c r="AA29" s="18">
        <f t="shared" si="0"/>
        <v>58</v>
      </c>
      <c r="AB29" s="19">
        <f t="shared" si="1"/>
        <v>-24</v>
      </c>
      <c r="AD29" s="57" t="s">
        <v>217</v>
      </c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I29" s="64" t="s">
        <v>241</v>
      </c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6"/>
    </row>
    <row r="30" spans="1:91" ht="12" customHeight="1" x14ac:dyDescent="0.2">
      <c r="A30" s="12">
        <v>27</v>
      </c>
      <c r="B30" s="13" t="s">
        <v>143</v>
      </c>
      <c r="C30" s="14">
        <v>7</v>
      </c>
      <c r="D30" s="15">
        <v>41.5</v>
      </c>
      <c r="E30" s="16">
        <v>4460</v>
      </c>
      <c r="F30" s="17">
        <v>26</v>
      </c>
      <c r="G30" s="13" t="s">
        <v>149</v>
      </c>
      <c r="H30" s="14">
        <v>1</v>
      </c>
      <c r="I30" s="15">
        <v>31.7</v>
      </c>
      <c r="J30" s="16">
        <v>740</v>
      </c>
      <c r="K30" s="17">
        <v>25</v>
      </c>
      <c r="L30" s="13" t="s">
        <v>102</v>
      </c>
      <c r="M30" s="14">
        <v>0</v>
      </c>
      <c r="N30" s="15"/>
      <c r="O30" s="16">
        <v>0</v>
      </c>
      <c r="P30" s="17">
        <v>28</v>
      </c>
      <c r="Q30" s="13" t="s">
        <v>39</v>
      </c>
      <c r="R30" s="14">
        <v>9</v>
      </c>
      <c r="S30" s="15">
        <v>31.5</v>
      </c>
      <c r="T30" s="16">
        <v>5540</v>
      </c>
      <c r="U30" s="17">
        <v>19</v>
      </c>
      <c r="V30" s="13" t="s">
        <v>156</v>
      </c>
      <c r="W30" s="14">
        <v>9</v>
      </c>
      <c r="X30" s="15">
        <v>39</v>
      </c>
      <c r="Y30" s="16">
        <v>5740</v>
      </c>
      <c r="Z30" s="17">
        <v>20</v>
      </c>
      <c r="AA30" s="18">
        <f t="shared" si="0"/>
        <v>26</v>
      </c>
      <c r="AB30" s="19">
        <f t="shared" si="1"/>
        <v>-56</v>
      </c>
      <c r="AD30" s="9" t="s">
        <v>240</v>
      </c>
      <c r="AE30" s="40" t="s">
        <v>188</v>
      </c>
      <c r="AF30" s="40" t="s">
        <v>28</v>
      </c>
      <c r="AG30" s="40" t="s">
        <v>186</v>
      </c>
      <c r="AH30" s="40" t="s">
        <v>26</v>
      </c>
      <c r="AI30" s="40" t="s">
        <v>27</v>
      </c>
      <c r="AJ30" s="40" t="s">
        <v>23</v>
      </c>
      <c r="AK30" s="40" t="s">
        <v>24</v>
      </c>
      <c r="AL30" s="40" t="s">
        <v>22</v>
      </c>
      <c r="AM30" s="40" t="s">
        <v>195</v>
      </c>
      <c r="AN30" s="40" t="s">
        <v>30</v>
      </c>
      <c r="AO30" s="40" t="s">
        <v>185</v>
      </c>
      <c r="AP30" s="40" t="s">
        <v>201</v>
      </c>
      <c r="AQ30" s="40" t="s">
        <v>200</v>
      </c>
      <c r="AR30" s="40" t="s">
        <v>221</v>
      </c>
      <c r="AS30" s="40" t="s">
        <v>197</v>
      </c>
      <c r="AT30" s="40" t="s">
        <v>189</v>
      </c>
      <c r="AU30" s="40" t="s">
        <v>191</v>
      </c>
      <c r="AV30" s="40" t="s">
        <v>29</v>
      </c>
      <c r="AW30" s="40" t="s">
        <v>193</v>
      </c>
      <c r="AX30" s="40" t="s">
        <v>184</v>
      </c>
      <c r="AY30" s="40" t="s">
        <v>190</v>
      </c>
      <c r="AZ30" s="40" t="s">
        <v>187</v>
      </c>
      <c r="BA30" s="40" t="s">
        <v>194</v>
      </c>
      <c r="BB30" s="40" t="s">
        <v>192</v>
      </c>
      <c r="BC30" s="40" t="s">
        <v>196</v>
      </c>
      <c r="BD30" s="40" t="s">
        <v>198</v>
      </c>
      <c r="BE30" s="40" t="s">
        <v>25</v>
      </c>
      <c r="BF30" s="40" t="s">
        <v>199</v>
      </c>
      <c r="BG30" s="11" t="s">
        <v>239</v>
      </c>
      <c r="BI30" s="9" t="s">
        <v>20</v>
      </c>
      <c r="BJ30" s="9" t="s">
        <v>229</v>
      </c>
      <c r="BK30" s="52" t="s">
        <v>188</v>
      </c>
      <c r="BL30" s="52" t="s">
        <v>28</v>
      </c>
      <c r="BM30" s="52" t="s">
        <v>186</v>
      </c>
      <c r="BN30" s="52" t="s">
        <v>26</v>
      </c>
      <c r="BO30" s="52" t="s">
        <v>27</v>
      </c>
      <c r="BP30" s="52" t="s">
        <v>23</v>
      </c>
      <c r="BQ30" s="52" t="s">
        <v>24</v>
      </c>
      <c r="BR30" s="52" t="s">
        <v>22</v>
      </c>
      <c r="BS30" s="52" t="s">
        <v>195</v>
      </c>
      <c r="BT30" s="52" t="s">
        <v>30</v>
      </c>
      <c r="BU30" s="52" t="s">
        <v>185</v>
      </c>
      <c r="BV30" s="52" t="s">
        <v>201</v>
      </c>
      <c r="BW30" s="52" t="s">
        <v>200</v>
      </c>
      <c r="BX30" s="52" t="s">
        <v>221</v>
      </c>
      <c r="BY30" s="52" t="s">
        <v>197</v>
      </c>
      <c r="BZ30" s="52" t="s">
        <v>189</v>
      </c>
      <c r="CA30" s="52" t="s">
        <v>191</v>
      </c>
      <c r="CB30" s="52" t="s">
        <v>29</v>
      </c>
      <c r="CC30" s="52" t="s">
        <v>193</v>
      </c>
      <c r="CD30" s="52" t="s">
        <v>184</v>
      </c>
      <c r="CE30" s="52" t="s">
        <v>190</v>
      </c>
      <c r="CF30" s="52" t="s">
        <v>187</v>
      </c>
      <c r="CG30" s="52" t="s">
        <v>194</v>
      </c>
      <c r="CH30" s="52" t="s">
        <v>192</v>
      </c>
      <c r="CI30" s="52" t="s">
        <v>196</v>
      </c>
      <c r="CJ30" s="52" t="s">
        <v>198</v>
      </c>
      <c r="CK30" s="52" t="s">
        <v>25</v>
      </c>
      <c r="CL30" s="52" t="s">
        <v>199</v>
      </c>
      <c r="CM30" s="11" t="s">
        <v>239</v>
      </c>
    </row>
    <row r="31" spans="1:91" ht="12" customHeight="1" x14ac:dyDescent="0.2">
      <c r="A31" s="12">
        <v>28</v>
      </c>
      <c r="B31" s="13" t="s">
        <v>134</v>
      </c>
      <c r="C31" s="14">
        <v>7</v>
      </c>
      <c r="D31" s="15">
        <v>28</v>
      </c>
      <c r="E31" s="16">
        <v>4240</v>
      </c>
      <c r="F31" s="17">
        <v>27</v>
      </c>
      <c r="G31" s="13" t="s">
        <v>94</v>
      </c>
      <c r="H31" s="14">
        <v>1</v>
      </c>
      <c r="I31" s="15">
        <v>34.200000000000003</v>
      </c>
      <c r="J31" s="16">
        <v>24</v>
      </c>
      <c r="K31" s="17">
        <v>24</v>
      </c>
      <c r="L31" s="13" t="s">
        <v>124</v>
      </c>
      <c r="M31" s="14">
        <v>1</v>
      </c>
      <c r="N31" s="15">
        <v>27.5</v>
      </c>
      <c r="O31" s="16">
        <v>660</v>
      </c>
      <c r="P31" s="17">
        <v>27</v>
      </c>
      <c r="Q31" s="13" t="s">
        <v>136</v>
      </c>
      <c r="R31" s="14">
        <v>5</v>
      </c>
      <c r="S31" s="15">
        <v>32.200000000000003</v>
      </c>
      <c r="T31" s="16">
        <v>2980</v>
      </c>
      <c r="U31" s="17">
        <v>25</v>
      </c>
      <c r="V31" s="13" t="s">
        <v>63</v>
      </c>
      <c r="W31" s="14">
        <v>7</v>
      </c>
      <c r="X31" s="15">
        <v>38.299999999999997</v>
      </c>
      <c r="Y31" s="16">
        <v>4780</v>
      </c>
      <c r="Z31" s="17">
        <v>23</v>
      </c>
      <c r="AA31" s="18">
        <f t="shared" si="0"/>
        <v>21</v>
      </c>
      <c r="AB31" s="19">
        <f t="shared" si="1"/>
        <v>-61</v>
      </c>
      <c r="AD31" s="20">
        <v>1</v>
      </c>
      <c r="AE31" s="12">
        <v>27</v>
      </c>
      <c r="AF31" s="12">
        <v>7</v>
      </c>
      <c r="AG31" s="12">
        <v>11</v>
      </c>
      <c r="AH31" s="12">
        <v>15</v>
      </c>
      <c r="AI31" s="12">
        <v>12</v>
      </c>
      <c r="AJ31" s="12">
        <v>2</v>
      </c>
      <c r="AK31" s="12">
        <v>4</v>
      </c>
      <c r="AL31" s="12">
        <v>1</v>
      </c>
      <c r="AM31" s="12">
        <v>28</v>
      </c>
      <c r="AN31" s="12">
        <v>8</v>
      </c>
      <c r="AO31" s="12">
        <v>20</v>
      </c>
      <c r="AP31" s="12">
        <v>17</v>
      </c>
      <c r="AQ31" s="12">
        <v>24</v>
      </c>
      <c r="AR31" s="12">
        <v>25</v>
      </c>
      <c r="AS31" s="12">
        <v>22</v>
      </c>
      <c r="AT31" s="12">
        <v>12</v>
      </c>
      <c r="AU31" s="12">
        <v>16</v>
      </c>
      <c r="AV31" s="12">
        <v>9</v>
      </c>
      <c r="AW31" s="12">
        <v>5</v>
      </c>
      <c r="AX31" s="12">
        <v>10</v>
      </c>
      <c r="AY31" s="12">
        <v>23</v>
      </c>
      <c r="AZ31" s="12">
        <v>3</v>
      </c>
      <c r="BA31" s="12">
        <v>14</v>
      </c>
      <c r="BB31" s="12">
        <v>19</v>
      </c>
      <c r="BC31" s="12">
        <v>21</v>
      </c>
      <c r="BD31" s="12">
        <v>18</v>
      </c>
      <c r="BE31" s="12">
        <v>6</v>
      </c>
      <c r="BF31" s="12">
        <v>26</v>
      </c>
      <c r="BG31" s="21">
        <f>SUM(AE31:BF31)/28</f>
        <v>14.464285714285714</v>
      </c>
      <c r="BI31" s="20">
        <v>1</v>
      </c>
      <c r="BJ31" s="20" t="s">
        <v>230</v>
      </c>
      <c r="BK31" s="12">
        <f>SUM(AE31:AE35)</f>
        <v>54</v>
      </c>
      <c r="BL31" s="12">
        <f t="shared" ref="BL31:CL31" si="25">SUM(AF31:AF35)</f>
        <v>37</v>
      </c>
      <c r="BM31" s="12">
        <f t="shared" si="25"/>
        <v>58</v>
      </c>
      <c r="BN31" s="12">
        <f t="shared" si="25"/>
        <v>33</v>
      </c>
      <c r="BO31" s="12">
        <f t="shared" si="25"/>
        <v>57</v>
      </c>
      <c r="BP31" s="12">
        <f t="shared" si="25"/>
        <v>33</v>
      </c>
      <c r="BQ31" s="12">
        <f t="shared" si="25"/>
        <v>36</v>
      </c>
      <c r="BR31" s="12">
        <f t="shared" si="25"/>
        <v>40</v>
      </c>
      <c r="BS31" s="12">
        <f t="shared" si="25"/>
        <v>108</v>
      </c>
      <c r="BT31" s="12">
        <f t="shared" si="25"/>
        <v>77</v>
      </c>
      <c r="BU31" s="12">
        <f t="shared" si="25"/>
        <v>56</v>
      </c>
      <c r="BV31" s="12">
        <f t="shared" si="25"/>
        <v>101</v>
      </c>
      <c r="BW31" s="12">
        <f t="shared" si="25"/>
        <v>91</v>
      </c>
      <c r="BX31" s="12">
        <f t="shared" si="25"/>
        <v>102</v>
      </c>
      <c r="BY31" s="12">
        <f t="shared" si="25"/>
        <v>85</v>
      </c>
      <c r="BZ31" s="12">
        <f t="shared" si="25"/>
        <v>75</v>
      </c>
      <c r="CA31" s="12">
        <f t="shared" si="25"/>
        <v>79</v>
      </c>
      <c r="CB31" s="12">
        <f t="shared" si="25"/>
        <v>117</v>
      </c>
      <c r="CC31" s="12">
        <f t="shared" si="25"/>
        <v>61</v>
      </c>
      <c r="CD31" s="12">
        <f t="shared" si="25"/>
        <v>79</v>
      </c>
      <c r="CE31" s="12">
        <f t="shared" si="25"/>
        <v>97</v>
      </c>
      <c r="CF31" s="12">
        <f t="shared" si="25"/>
        <v>51</v>
      </c>
      <c r="CG31" s="12">
        <f t="shared" si="25"/>
        <v>71</v>
      </c>
      <c r="CH31" s="12">
        <f t="shared" si="25"/>
        <v>64</v>
      </c>
      <c r="CI31" s="12">
        <f t="shared" si="25"/>
        <v>109</v>
      </c>
      <c r="CJ31" s="12">
        <f t="shared" si="25"/>
        <v>92</v>
      </c>
      <c r="CK31" s="12">
        <f t="shared" si="25"/>
        <v>65</v>
      </c>
      <c r="CL31" s="12">
        <f t="shared" si="25"/>
        <v>101</v>
      </c>
      <c r="CM31" s="21">
        <f>SUM(BK31:CL31)/28</f>
        <v>72.464285714285708</v>
      </c>
    </row>
    <row r="32" spans="1:91" s="30" customFormat="1" ht="12" customHeight="1" x14ac:dyDescent="0.2">
      <c r="A32" s="28" t="s">
        <v>32</v>
      </c>
      <c r="B32" s="53" t="s">
        <v>3</v>
      </c>
      <c r="C32" s="53"/>
      <c r="D32" s="53"/>
      <c r="E32" s="53"/>
      <c r="F32" s="53"/>
      <c r="G32" s="53" t="s">
        <v>6</v>
      </c>
      <c r="H32" s="53"/>
      <c r="I32" s="53"/>
      <c r="J32" s="53"/>
      <c r="K32" s="53"/>
      <c r="L32" s="53" t="s">
        <v>5</v>
      </c>
      <c r="M32" s="53"/>
      <c r="N32" s="53"/>
      <c r="O32" s="53"/>
      <c r="P32" s="53"/>
      <c r="Q32" s="53" t="s">
        <v>12</v>
      </c>
      <c r="R32" s="53"/>
      <c r="S32" s="53"/>
      <c r="T32" s="53"/>
      <c r="U32" s="53"/>
      <c r="V32" s="53" t="s">
        <v>11</v>
      </c>
      <c r="W32" s="53"/>
      <c r="X32" s="53"/>
      <c r="Y32" s="53"/>
      <c r="Z32" s="53"/>
      <c r="AA32" s="63">
        <f>SUM(AA4:AA31)</f>
        <v>2297</v>
      </c>
      <c r="AB32" s="29" t="s">
        <v>16</v>
      </c>
      <c r="AD32" s="20">
        <v>2</v>
      </c>
      <c r="AE32" s="12">
        <v>11</v>
      </c>
      <c r="AF32" s="12">
        <v>2</v>
      </c>
      <c r="AG32" s="12">
        <v>8</v>
      </c>
      <c r="AH32" s="12">
        <v>12</v>
      </c>
      <c r="AI32" s="12">
        <v>19</v>
      </c>
      <c r="AJ32" s="12">
        <v>1</v>
      </c>
      <c r="AK32" s="12">
        <v>4</v>
      </c>
      <c r="AL32" s="12">
        <v>24</v>
      </c>
      <c r="AM32" s="12">
        <v>17</v>
      </c>
      <c r="AN32" s="12">
        <v>27</v>
      </c>
      <c r="AO32" s="12">
        <v>5</v>
      </c>
      <c r="AP32" s="12">
        <v>10</v>
      </c>
      <c r="AQ32" s="12">
        <v>22</v>
      </c>
      <c r="AR32" s="12">
        <v>23</v>
      </c>
      <c r="AS32" s="12">
        <v>9</v>
      </c>
      <c r="AT32" s="12">
        <v>7</v>
      </c>
      <c r="AU32" s="12">
        <v>15</v>
      </c>
      <c r="AV32" s="12">
        <v>28</v>
      </c>
      <c r="AW32" s="12">
        <v>6</v>
      </c>
      <c r="AX32" s="12">
        <v>25</v>
      </c>
      <c r="AY32" s="12">
        <v>26</v>
      </c>
      <c r="AZ32" s="12">
        <v>13</v>
      </c>
      <c r="BA32" s="12">
        <v>3</v>
      </c>
      <c r="BB32" s="12">
        <v>16</v>
      </c>
      <c r="BC32" s="12">
        <v>18</v>
      </c>
      <c r="BD32" s="12">
        <v>14</v>
      </c>
      <c r="BE32" s="12">
        <v>21</v>
      </c>
      <c r="BF32" s="12">
        <v>20</v>
      </c>
      <c r="BG32" s="21">
        <f t="shared" ref="BG32:BG36" si="26">SUM(AE32:BF32)/28</f>
        <v>14.5</v>
      </c>
      <c r="BI32" s="20">
        <v>2</v>
      </c>
      <c r="BJ32" s="20" t="s">
        <v>231</v>
      </c>
      <c r="BK32" s="12">
        <f>SUM(AE68:AE72)</f>
        <v>60</v>
      </c>
      <c r="BL32" s="12">
        <f t="shared" ref="BL32:CL32" si="27">SUM(AF68:AF72)</f>
        <v>55</v>
      </c>
      <c r="BM32" s="12">
        <f t="shared" si="27"/>
        <v>68</v>
      </c>
      <c r="BN32" s="12">
        <f t="shared" si="27"/>
        <v>34</v>
      </c>
      <c r="BO32" s="12">
        <f t="shared" si="27"/>
        <v>72</v>
      </c>
      <c r="BP32" s="12">
        <f t="shared" si="27"/>
        <v>47</v>
      </c>
      <c r="BQ32" s="12">
        <f t="shared" si="27"/>
        <v>36</v>
      </c>
      <c r="BR32" s="12">
        <f t="shared" si="27"/>
        <v>25</v>
      </c>
      <c r="BS32" s="12">
        <f t="shared" si="27"/>
        <v>92</v>
      </c>
      <c r="BT32" s="12">
        <f t="shared" si="27"/>
        <v>82</v>
      </c>
      <c r="BU32" s="12">
        <f t="shared" si="27"/>
        <v>44</v>
      </c>
      <c r="BV32" s="12">
        <f t="shared" si="27"/>
        <v>116</v>
      </c>
      <c r="BW32" s="12">
        <f t="shared" si="27"/>
        <v>97</v>
      </c>
      <c r="BX32" s="12">
        <f t="shared" si="27"/>
        <v>122</v>
      </c>
      <c r="BY32" s="12">
        <f t="shared" si="27"/>
        <v>110</v>
      </c>
      <c r="BZ32" s="12">
        <f t="shared" si="27"/>
        <v>63</v>
      </c>
      <c r="CA32" s="12">
        <f t="shared" si="27"/>
        <v>94</v>
      </c>
      <c r="CB32" s="12">
        <f t="shared" si="27"/>
        <v>118</v>
      </c>
      <c r="CC32" s="12">
        <f t="shared" si="27"/>
        <v>79</v>
      </c>
      <c r="CD32" s="12">
        <f t="shared" si="27"/>
        <v>46</v>
      </c>
      <c r="CE32" s="12">
        <f t="shared" si="27"/>
        <v>84</v>
      </c>
      <c r="CF32" s="12">
        <f t="shared" si="27"/>
        <v>77</v>
      </c>
      <c r="CG32" s="12">
        <f t="shared" si="27"/>
        <v>95</v>
      </c>
      <c r="CH32" s="12">
        <f t="shared" si="27"/>
        <v>84</v>
      </c>
      <c r="CI32" s="12">
        <f t="shared" si="27"/>
        <v>65</v>
      </c>
      <c r="CJ32" s="12">
        <f t="shared" si="27"/>
        <v>84</v>
      </c>
      <c r="CK32" s="12">
        <f t="shared" si="27"/>
        <v>31</v>
      </c>
      <c r="CL32" s="12">
        <f t="shared" si="27"/>
        <v>45</v>
      </c>
      <c r="CM32" s="21">
        <f t="shared" ref="CM32:CM35" si="28">SUM(BK32:CL32)/28</f>
        <v>72.321428571428569</v>
      </c>
    </row>
    <row r="33" spans="1:91" s="30" customFormat="1" ht="12" customHeight="1" x14ac:dyDescent="0.2">
      <c r="A33" s="33">
        <v>2023</v>
      </c>
      <c r="B33" s="53" t="s">
        <v>4</v>
      </c>
      <c r="C33" s="53"/>
      <c r="D33" s="53"/>
      <c r="E33" s="53"/>
      <c r="F33" s="53"/>
      <c r="G33" s="53" t="s">
        <v>4</v>
      </c>
      <c r="H33" s="53"/>
      <c r="I33" s="53"/>
      <c r="J33" s="53"/>
      <c r="K33" s="53"/>
      <c r="L33" s="53" t="s">
        <v>4</v>
      </c>
      <c r="M33" s="53"/>
      <c r="N33" s="53"/>
      <c r="O33" s="53"/>
      <c r="P33" s="53"/>
      <c r="Q33" s="53" t="s">
        <v>4</v>
      </c>
      <c r="R33" s="53"/>
      <c r="S33" s="53"/>
      <c r="T33" s="53"/>
      <c r="U33" s="53"/>
      <c r="V33" s="53" t="s">
        <v>4</v>
      </c>
      <c r="W33" s="53"/>
      <c r="X33" s="53"/>
      <c r="Y33" s="53"/>
      <c r="Z33" s="53"/>
      <c r="AA33" s="63"/>
      <c r="AB33" s="34" t="s">
        <v>17</v>
      </c>
      <c r="AD33" s="20">
        <v>3</v>
      </c>
      <c r="AE33" s="12">
        <v>6</v>
      </c>
      <c r="AF33" s="12">
        <v>3</v>
      </c>
      <c r="AG33" s="12">
        <v>5</v>
      </c>
      <c r="AH33" s="12">
        <v>2</v>
      </c>
      <c r="AI33" s="12">
        <v>9</v>
      </c>
      <c r="AJ33" s="12">
        <v>1</v>
      </c>
      <c r="AK33" s="12">
        <v>14</v>
      </c>
      <c r="AL33" s="12">
        <v>4</v>
      </c>
      <c r="AM33" s="12">
        <v>17</v>
      </c>
      <c r="AN33" s="12">
        <v>15</v>
      </c>
      <c r="AO33" s="12">
        <v>13</v>
      </c>
      <c r="AP33" s="12">
        <v>24</v>
      </c>
      <c r="AQ33" s="12">
        <v>8</v>
      </c>
      <c r="AR33" s="12">
        <v>7</v>
      </c>
      <c r="AS33" s="12">
        <v>22</v>
      </c>
      <c r="AT33" s="12">
        <v>11</v>
      </c>
      <c r="AU33" s="12">
        <v>20</v>
      </c>
      <c r="AV33" s="12">
        <v>26</v>
      </c>
      <c r="AW33" s="12">
        <v>23</v>
      </c>
      <c r="AX33" s="12">
        <v>18</v>
      </c>
      <c r="AY33" s="12">
        <v>12</v>
      </c>
      <c r="AZ33" s="12">
        <v>10</v>
      </c>
      <c r="BA33" s="12">
        <v>25</v>
      </c>
      <c r="BB33" s="12">
        <v>16</v>
      </c>
      <c r="BC33" s="12">
        <v>19</v>
      </c>
      <c r="BD33" s="12">
        <v>28</v>
      </c>
      <c r="BE33" s="12">
        <v>27</v>
      </c>
      <c r="BF33" s="12">
        <v>21</v>
      </c>
      <c r="BG33" s="21">
        <f t="shared" si="26"/>
        <v>14.5</v>
      </c>
      <c r="BI33" s="20">
        <v>3</v>
      </c>
      <c r="BJ33" s="20" t="s">
        <v>232</v>
      </c>
      <c r="BK33" s="12">
        <f>SUM(AE105:AE109)</f>
        <v>63</v>
      </c>
      <c r="BL33" s="12">
        <f t="shared" ref="BL33:CL33" si="29">SUM(AF105:AF109)</f>
        <v>50</v>
      </c>
      <c r="BM33" s="12">
        <f t="shared" si="29"/>
        <v>83</v>
      </c>
      <c r="BN33" s="12">
        <f t="shared" si="29"/>
        <v>35</v>
      </c>
      <c r="BO33" s="12">
        <f t="shared" si="29"/>
        <v>74</v>
      </c>
      <c r="BP33" s="12">
        <f t="shared" si="29"/>
        <v>37</v>
      </c>
      <c r="BQ33" s="12">
        <f t="shared" si="29"/>
        <v>57</v>
      </c>
      <c r="BR33" s="12">
        <f t="shared" si="29"/>
        <v>37</v>
      </c>
      <c r="BS33" s="12">
        <f t="shared" si="29"/>
        <v>124</v>
      </c>
      <c r="BT33" s="12">
        <f t="shared" si="29"/>
        <v>84</v>
      </c>
      <c r="BU33" s="12">
        <f t="shared" si="29"/>
        <v>56</v>
      </c>
      <c r="BV33" s="12">
        <f t="shared" si="29"/>
        <v>105</v>
      </c>
      <c r="BW33" s="12">
        <f t="shared" si="29"/>
        <v>97</v>
      </c>
      <c r="BX33" s="12">
        <f t="shared" si="29"/>
        <v>121</v>
      </c>
      <c r="BY33" s="12">
        <f t="shared" si="29"/>
        <v>102</v>
      </c>
      <c r="BZ33" s="12">
        <f t="shared" si="29"/>
        <v>97</v>
      </c>
      <c r="CA33" s="12">
        <f t="shared" si="29"/>
        <v>88</v>
      </c>
      <c r="CB33" s="12">
        <f t="shared" si="29"/>
        <v>111</v>
      </c>
      <c r="CC33" s="12">
        <f t="shared" si="29"/>
        <v>73</v>
      </c>
      <c r="CD33" s="12">
        <f t="shared" si="29"/>
        <v>29</v>
      </c>
      <c r="CE33" s="12">
        <f t="shared" si="29"/>
        <v>48</v>
      </c>
      <c r="CF33" s="12">
        <f t="shared" si="29"/>
        <v>90</v>
      </c>
      <c r="CG33" s="12">
        <f t="shared" si="29"/>
        <v>61</v>
      </c>
      <c r="CH33" s="12">
        <f t="shared" si="29"/>
        <v>60</v>
      </c>
      <c r="CI33" s="12">
        <f t="shared" si="29"/>
        <v>84</v>
      </c>
      <c r="CJ33" s="12">
        <f t="shared" si="29"/>
        <v>82</v>
      </c>
      <c r="CK33" s="12">
        <f t="shared" si="29"/>
        <v>22</v>
      </c>
      <c r="CL33" s="12">
        <f t="shared" si="29"/>
        <v>69</v>
      </c>
      <c r="CM33" s="21">
        <f t="shared" si="28"/>
        <v>72.821428571428569</v>
      </c>
    </row>
    <row r="34" spans="1:91" s="30" customFormat="1" ht="12" customHeight="1" x14ac:dyDescent="0.2">
      <c r="A34" s="35" t="s">
        <v>19</v>
      </c>
      <c r="B34" s="54">
        <f>SUM(C4:C31)</f>
        <v>628</v>
      </c>
      <c r="C34" s="54"/>
      <c r="D34" s="54"/>
      <c r="E34" s="54"/>
      <c r="F34" s="54"/>
      <c r="G34" s="54">
        <f>SUM(H4:H31)</f>
        <v>243</v>
      </c>
      <c r="H34" s="54"/>
      <c r="I34" s="54"/>
      <c r="J34" s="54"/>
      <c r="K34" s="54"/>
      <c r="L34" s="54">
        <f>SUM(M4:M31)</f>
        <v>477</v>
      </c>
      <c r="M34" s="54"/>
      <c r="N34" s="54"/>
      <c r="O34" s="54"/>
      <c r="P34" s="54"/>
      <c r="Q34" s="54">
        <f>SUM(R4:R31)</f>
        <v>490</v>
      </c>
      <c r="R34" s="54"/>
      <c r="S34" s="54"/>
      <c r="T34" s="54"/>
      <c r="U34" s="54"/>
      <c r="V34" s="54">
        <f>SUM(W4:W31)</f>
        <v>459</v>
      </c>
      <c r="W34" s="54"/>
      <c r="X34" s="54"/>
      <c r="Y34" s="54"/>
      <c r="Z34" s="54"/>
      <c r="AA34" s="63"/>
      <c r="AB34" s="37">
        <f>SUM(AA4:AA31)/28</f>
        <v>82.035714285714292</v>
      </c>
      <c r="AD34" s="20">
        <v>4</v>
      </c>
      <c r="AE34" s="12">
        <v>6</v>
      </c>
      <c r="AF34" s="12">
        <v>5</v>
      </c>
      <c r="AG34" s="12">
        <v>11</v>
      </c>
      <c r="AH34" s="12">
        <v>1</v>
      </c>
      <c r="AI34" s="12">
        <v>2</v>
      </c>
      <c r="AJ34" s="12">
        <v>19</v>
      </c>
      <c r="AK34" s="12">
        <v>13</v>
      </c>
      <c r="AL34" s="12">
        <v>3</v>
      </c>
      <c r="AM34" s="12">
        <v>28</v>
      </c>
      <c r="AN34" s="12">
        <v>10</v>
      </c>
      <c r="AO34" s="12">
        <v>12</v>
      </c>
      <c r="AP34" s="12">
        <v>23</v>
      </c>
      <c r="AQ34" s="12">
        <v>21</v>
      </c>
      <c r="AR34" s="12">
        <v>22</v>
      </c>
      <c r="AS34" s="12">
        <v>27</v>
      </c>
      <c r="AT34" s="12">
        <v>24</v>
      </c>
      <c r="AU34" s="12">
        <v>16</v>
      </c>
      <c r="AV34" s="12">
        <v>26</v>
      </c>
      <c r="AW34" s="12">
        <v>14</v>
      </c>
      <c r="AX34" s="12">
        <v>15</v>
      </c>
      <c r="AY34" s="12">
        <v>17</v>
      </c>
      <c r="AZ34" s="12">
        <v>18</v>
      </c>
      <c r="BA34" s="12">
        <v>7</v>
      </c>
      <c r="BB34" s="12">
        <v>4</v>
      </c>
      <c r="BC34" s="12">
        <v>25</v>
      </c>
      <c r="BD34" s="12">
        <v>8</v>
      </c>
      <c r="BE34" s="12">
        <v>9</v>
      </c>
      <c r="BF34" s="12">
        <v>20</v>
      </c>
      <c r="BG34" s="21">
        <f t="shared" si="26"/>
        <v>14.5</v>
      </c>
      <c r="BI34" s="20">
        <v>4</v>
      </c>
      <c r="BJ34" s="20" t="s">
        <v>233</v>
      </c>
      <c r="BK34" s="12">
        <f>SUM(AE142:AE146)</f>
        <v>53</v>
      </c>
      <c r="BL34" s="12">
        <f t="shared" ref="BL34:CL34" si="30">SUM(AF142:AF146)</f>
        <v>73</v>
      </c>
      <c r="BM34" s="12">
        <f t="shared" si="30"/>
        <v>73</v>
      </c>
      <c r="BN34" s="12">
        <f t="shared" si="30"/>
        <v>31</v>
      </c>
      <c r="BO34" s="12">
        <f t="shared" si="30"/>
        <v>81</v>
      </c>
      <c r="BP34" s="12">
        <f t="shared" si="30"/>
        <v>44</v>
      </c>
      <c r="BQ34" s="12">
        <f t="shared" si="30"/>
        <v>29</v>
      </c>
      <c r="BR34" s="12">
        <f t="shared" si="30"/>
        <v>22</v>
      </c>
      <c r="BS34" s="12">
        <f t="shared" si="30"/>
        <v>100</v>
      </c>
      <c r="BT34" s="12">
        <f t="shared" si="30"/>
        <v>93</v>
      </c>
      <c r="BU34" s="12">
        <f t="shared" si="30"/>
        <v>36</v>
      </c>
      <c r="BV34" s="12">
        <f t="shared" si="30"/>
        <v>120</v>
      </c>
      <c r="BW34" s="12">
        <f t="shared" si="30"/>
        <v>100</v>
      </c>
      <c r="BX34" s="12">
        <f t="shared" si="30"/>
        <v>126</v>
      </c>
      <c r="BY34" s="12">
        <f t="shared" si="30"/>
        <v>92</v>
      </c>
      <c r="BZ34" s="12">
        <f t="shared" si="30"/>
        <v>63</v>
      </c>
      <c r="CA34" s="12">
        <f t="shared" si="30"/>
        <v>92</v>
      </c>
      <c r="CB34" s="12">
        <f t="shared" si="30"/>
        <v>107</v>
      </c>
      <c r="CC34" s="12">
        <f t="shared" si="30"/>
        <v>72</v>
      </c>
      <c r="CD34" s="12">
        <f t="shared" si="30"/>
        <v>25</v>
      </c>
      <c r="CE34" s="12">
        <f t="shared" si="30"/>
        <v>52</v>
      </c>
      <c r="CF34" s="12">
        <f t="shared" si="30"/>
        <v>94</v>
      </c>
      <c r="CG34" s="12">
        <f t="shared" si="30"/>
        <v>84</v>
      </c>
      <c r="CH34" s="12">
        <f t="shared" si="30"/>
        <v>94</v>
      </c>
      <c r="CI34" s="12">
        <f t="shared" si="30"/>
        <v>87</v>
      </c>
      <c r="CJ34" s="12">
        <f t="shared" si="30"/>
        <v>86</v>
      </c>
      <c r="CK34" s="12">
        <f t="shared" si="30"/>
        <v>50</v>
      </c>
      <c r="CL34" s="12">
        <f t="shared" si="30"/>
        <v>51</v>
      </c>
      <c r="CM34" s="21">
        <f t="shared" si="28"/>
        <v>72.5</v>
      </c>
    </row>
    <row r="35" spans="1:91" s="30" customFormat="1" ht="12" customHeight="1" x14ac:dyDescent="0.2">
      <c r="A35" s="43"/>
      <c r="B35" s="44"/>
      <c r="C35" s="45"/>
      <c r="D35" s="46"/>
      <c r="E35" s="45"/>
      <c r="F35" s="45"/>
      <c r="G35" s="44"/>
      <c r="H35" s="45"/>
      <c r="I35" s="46"/>
      <c r="J35" s="45"/>
      <c r="K35" s="45"/>
      <c r="L35" s="44"/>
      <c r="M35" s="45"/>
      <c r="N35" s="46"/>
      <c r="O35" s="45"/>
      <c r="P35" s="45"/>
      <c r="Q35" s="44"/>
      <c r="R35" s="45"/>
      <c r="S35" s="46"/>
      <c r="T35" s="45"/>
      <c r="U35" s="45"/>
      <c r="V35" s="44"/>
      <c r="W35" s="45"/>
      <c r="X35" s="45"/>
      <c r="Y35" s="45"/>
      <c r="Z35" s="45"/>
      <c r="AA35" s="45"/>
      <c r="AB35" s="47"/>
      <c r="AD35" s="20">
        <v>5</v>
      </c>
      <c r="AE35" s="12">
        <v>4</v>
      </c>
      <c r="AF35" s="12">
        <v>20</v>
      </c>
      <c r="AG35" s="12">
        <v>23</v>
      </c>
      <c r="AH35" s="12">
        <v>3</v>
      </c>
      <c r="AI35" s="12">
        <v>15</v>
      </c>
      <c r="AJ35" s="12">
        <v>10</v>
      </c>
      <c r="AK35" s="12">
        <v>1</v>
      </c>
      <c r="AL35" s="12">
        <v>8</v>
      </c>
      <c r="AM35" s="12">
        <v>18</v>
      </c>
      <c r="AN35" s="12">
        <v>17</v>
      </c>
      <c r="AO35" s="12">
        <v>6</v>
      </c>
      <c r="AP35" s="12">
        <v>27</v>
      </c>
      <c r="AQ35" s="12">
        <v>16</v>
      </c>
      <c r="AR35" s="12">
        <v>25</v>
      </c>
      <c r="AS35" s="12">
        <v>5</v>
      </c>
      <c r="AT35" s="12">
        <v>21</v>
      </c>
      <c r="AU35" s="12">
        <v>12</v>
      </c>
      <c r="AV35" s="12">
        <v>28</v>
      </c>
      <c r="AW35" s="12">
        <v>13</v>
      </c>
      <c r="AX35" s="12">
        <v>11</v>
      </c>
      <c r="AY35" s="12">
        <v>19</v>
      </c>
      <c r="AZ35" s="12">
        <v>7</v>
      </c>
      <c r="BA35" s="12">
        <v>22</v>
      </c>
      <c r="BB35" s="12">
        <v>9</v>
      </c>
      <c r="BC35" s="12">
        <v>26</v>
      </c>
      <c r="BD35" s="12">
        <v>24</v>
      </c>
      <c r="BE35" s="12">
        <v>2</v>
      </c>
      <c r="BF35" s="12">
        <v>14</v>
      </c>
      <c r="BG35" s="21">
        <f t="shared" si="26"/>
        <v>14.5</v>
      </c>
      <c r="BI35" s="70" t="s">
        <v>21</v>
      </c>
      <c r="BJ35" s="71"/>
      <c r="BK35" s="72">
        <f t="shared" ref="BK35:CL36" si="31">SUM(BK30:BK34)</f>
        <v>230</v>
      </c>
      <c r="BL35" s="72">
        <f t="shared" si="31"/>
        <v>215</v>
      </c>
      <c r="BM35" s="72">
        <f t="shared" si="31"/>
        <v>282</v>
      </c>
      <c r="BN35" s="72">
        <f t="shared" si="31"/>
        <v>133</v>
      </c>
      <c r="BO35" s="72">
        <f t="shared" si="31"/>
        <v>284</v>
      </c>
      <c r="BP35" s="72">
        <f t="shared" si="31"/>
        <v>161</v>
      </c>
      <c r="BQ35" s="72">
        <f t="shared" si="31"/>
        <v>158</v>
      </c>
      <c r="BR35" s="72">
        <f t="shared" si="31"/>
        <v>124</v>
      </c>
      <c r="BS35" s="72">
        <f t="shared" si="31"/>
        <v>424</v>
      </c>
      <c r="BT35" s="72">
        <f t="shared" si="31"/>
        <v>336</v>
      </c>
      <c r="BU35" s="72">
        <f t="shared" si="31"/>
        <v>192</v>
      </c>
      <c r="BV35" s="72">
        <f t="shared" si="31"/>
        <v>442</v>
      </c>
      <c r="BW35" s="72">
        <f t="shared" si="31"/>
        <v>385</v>
      </c>
      <c r="BX35" s="72">
        <f t="shared" si="31"/>
        <v>471</v>
      </c>
      <c r="BY35" s="72">
        <f t="shared" si="31"/>
        <v>389</v>
      </c>
      <c r="BZ35" s="72">
        <f t="shared" si="31"/>
        <v>298</v>
      </c>
      <c r="CA35" s="72">
        <f t="shared" si="31"/>
        <v>353</v>
      </c>
      <c r="CB35" s="72">
        <f t="shared" si="31"/>
        <v>453</v>
      </c>
      <c r="CC35" s="72">
        <f t="shared" si="31"/>
        <v>285</v>
      </c>
      <c r="CD35" s="72">
        <f t="shared" si="31"/>
        <v>179</v>
      </c>
      <c r="CE35" s="72">
        <f t="shared" si="31"/>
        <v>281</v>
      </c>
      <c r="CF35" s="72">
        <f t="shared" si="31"/>
        <v>312</v>
      </c>
      <c r="CG35" s="72">
        <f t="shared" si="31"/>
        <v>311</v>
      </c>
      <c r="CH35" s="72">
        <f t="shared" si="31"/>
        <v>302</v>
      </c>
      <c r="CI35" s="72">
        <f t="shared" si="31"/>
        <v>345</v>
      </c>
      <c r="CJ35" s="72">
        <f t="shared" si="31"/>
        <v>344</v>
      </c>
      <c r="CK35" s="72">
        <f t="shared" si="31"/>
        <v>168</v>
      </c>
      <c r="CL35" s="72">
        <f t="shared" si="31"/>
        <v>266</v>
      </c>
      <c r="CM35" s="23">
        <f t="shared" si="28"/>
        <v>290.10714285714283</v>
      </c>
    </row>
    <row r="36" spans="1:91" s="30" customFormat="1" ht="12" customHeight="1" x14ac:dyDescent="0.2">
      <c r="A36" s="42"/>
      <c r="B36" s="48"/>
      <c r="C36" s="49"/>
      <c r="D36" s="50"/>
      <c r="E36" s="49"/>
      <c r="F36" s="49"/>
      <c r="G36" s="48"/>
      <c r="H36" s="49"/>
      <c r="I36" s="50"/>
      <c r="J36" s="49"/>
      <c r="K36" s="49"/>
      <c r="L36" s="48"/>
      <c r="M36" s="49"/>
      <c r="N36" s="50"/>
      <c r="O36" s="49"/>
      <c r="P36" s="49"/>
      <c r="Q36" s="48"/>
      <c r="R36" s="49"/>
      <c r="S36" s="50"/>
      <c r="T36" s="49"/>
      <c r="U36" s="49"/>
      <c r="V36" s="48"/>
      <c r="W36" s="49"/>
      <c r="X36" s="49"/>
      <c r="Y36" s="49"/>
      <c r="Z36" s="49"/>
      <c r="AA36" s="49"/>
      <c r="AB36" s="51"/>
      <c r="AD36" s="20" t="s">
        <v>21</v>
      </c>
      <c r="AE36" s="41">
        <f t="shared" ref="AE36:BF36" si="32">SUM(AE31:AE35)</f>
        <v>54</v>
      </c>
      <c r="AF36" s="41">
        <f t="shared" si="32"/>
        <v>37</v>
      </c>
      <c r="AG36" s="41">
        <f t="shared" si="32"/>
        <v>58</v>
      </c>
      <c r="AH36" s="41">
        <f t="shared" si="32"/>
        <v>33</v>
      </c>
      <c r="AI36" s="41">
        <f t="shared" si="32"/>
        <v>57</v>
      </c>
      <c r="AJ36" s="41">
        <f t="shared" si="32"/>
        <v>33</v>
      </c>
      <c r="AK36" s="41">
        <f t="shared" si="32"/>
        <v>36</v>
      </c>
      <c r="AL36" s="41">
        <f t="shared" si="32"/>
        <v>40</v>
      </c>
      <c r="AM36" s="41">
        <f t="shared" si="32"/>
        <v>108</v>
      </c>
      <c r="AN36" s="41">
        <f t="shared" si="32"/>
        <v>77</v>
      </c>
      <c r="AO36" s="41">
        <f t="shared" si="32"/>
        <v>56</v>
      </c>
      <c r="AP36" s="41">
        <f t="shared" si="32"/>
        <v>101</v>
      </c>
      <c r="AQ36" s="41">
        <f t="shared" si="32"/>
        <v>91</v>
      </c>
      <c r="AR36" s="41">
        <f t="shared" si="32"/>
        <v>102</v>
      </c>
      <c r="AS36" s="41">
        <f t="shared" si="32"/>
        <v>85</v>
      </c>
      <c r="AT36" s="41">
        <f t="shared" si="32"/>
        <v>75</v>
      </c>
      <c r="AU36" s="41">
        <f t="shared" si="32"/>
        <v>79</v>
      </c>
      <c r="AV36" s="41">
        <f t="shared" si="32"/>
        <v>117</v>
      </c>
      <c r="AW36" s="41">
        <f t="shared" si="32"/>
        <v>61</v>
      </c>
      <c r="AX36" s="41">
        <f t="shared" si="32"/>
        <v>79</v>
      </c>
      <c r="AY36" s="41">
        <f t="shared" si="32"/>
        <v>97</v>
      </c>
      <c r="AZ36" s="41">
        <f t="shared" si="32"/>
        <v>51</v>
      </c>
      <c r="BA36" s="41">
        <f t="shared" si="32"/>
        <v>71</v>
      </c>
      <c r="BB36" s="41">
        <f t="shared" si="32"/>
        <v>64</v>
      </c>
      <c r="BC36" s="41">
        <f t="shared" si="32"/>
        <v>109</v>
      </c>
      <c r="BD36" s="41">
        <f t="shared" si="32"/>
        <v>92</v>
      </c>
      <c r="BE36" s="41">
        <f t="shared" si="32"/>
        <v>65</v>
      </c>
      <c r="BF36" s="41">
        <f t="shared" si="32"/>
        <v>101</v>
      </c>
      <c r="BG36" s="23">
        <f t="shared" si="26"/>
        <v>72.464285714285708</v>
      </c>
      <c r="BI36" s="67"/>
      <c r="BJ36" s="67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7"/>
    </row>
    <row r="37" spans="1:91" s="30" customFormat="1" ht="12" customHeight="1" x14ac:dyDescent="0.2">
      <c r="A37" s="42"/>
      <c r="B37" s="48"/>
      <c r="C37" s="49"/>
      <c r="D37" s="50"/>
      <c r="E37" s="49"/>
      <c r="F37" s="49"/>
      <c r="G37" s="48"/>
      <c r="H37" s="49"/>
      <c r="I37" s="50"/>
      <c r="J37" s="49"/>
      <c r="K37" s="49"/>
      <c r="L37" s="48"/>
      <c r="M37" s="49"/>
      <c r="N37" s="50"/>
      <c r="O37" s="49"/>
      <c r="P37" s="49"/>
      <c r="Q37" s="48"/>
      <c r="R37" s="49"/>
      <c r="S37" s="50"/>
      <c r="T37" s="49"/>
      <c r="U37" s="49"/>
      <c r="V37" s="48"/>
      <c r="W37" s="49"/>
      <c r="X37" s="49"/>
      <c r="Y37" s="49"/>
      <c r="Z37" s="49"/>
      <c r="AA37" s="49"/>
      <c r="AB37" s="51"/>
      <c r="BI37" s="68"/>
      <c r="BJ37" s="68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2"/>
    </row>
    <row r="38" spans="1:91" ht="12" customHeight="1" x14ac:dyDescent="0.2">
      <c r="A38" s="62" t="s">
        <v>172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D38" s="57" t="s">
        <v>208</v>
      </c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</row>
    <row r="39" spans="1:91" ht="12" customHeight="1" x14ac:dyDescent="0.2">
      <c r="A39" s="2" t="s">
        <v>8</v>
      </c>
      <c r="B39" s="56" t="s">
        <v>166</v>
      </c>
      <c r="C39" s="56"/>
      <c r="D39" s="56"/>
      <c r="E39" s="56"/>
      <c r="F39" s="56"/>
      <c r="G39" s="55" t="s">
        <v>167</v>
      </c>
      <c r="H39" s="55"/>
      <c r="I39" s="55"/>
      <c r="J39" s="55"/>
      <c r="K39" s="55"/>
      <c r="L39" s="55" t="s">
        <v>168</v>
      </c>
      <c r="M39" s="55"/>
      <c r="N39" s="55"/>
      <c r="O39" s="55"/>
      <c r="P39" s="55"/>
      <c r="Q39" s="56" t="s">
        <v>169</v>
      </c>
      <c r="R39" s="56"/>
      <c r="S39" s="56"/>
      <c r="T39" s="56"/>
      <c r="U39" s="56"/>
      <c r="V39" s="55" t="s">
        <v>170</v>
      </c>
      <c r="W39" s="55"/>
      <c r="X39" s="55"/>
      <c r="Y39" s="55"/>
      <c r="Z39" s="55"/>
      <c r="AA39" s="3" t="s">
        <v>9</v>
      </c>
      <c r="AB39" s="2" t="s">
        <v>18</v>
      </c>
      <c r="AD39" s="58" t="s">
        <v>202</v>
      </c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60"/>
    </row>
    <row r="40" spans="1:91" ht="12" customHeight="1" x14ac:dyDescent="0.2">
      <c r="A40" s="3" t="s">
        <v>14</v>
      </c>
      <c r="B40" s="5" t="s">
        <v>7</v>
      </c>
      <c r="C40" s="6" t="s">
        <v>0</v>
      </c>
      <c r="D40" s="7" t="s">
        <v>1</v>
      </c>
      <c r="E40" s="6" t="s">
        <v>2</v>
      </c>
      <c r="F40" s="6" t="s">
        <v>13</v>
      </c>
      <c r="G40" s="8" t="s">
        <v>7</v>
      </c>
      <c r="H40" s="6" t="s">
        <v>0</v>
      </c>
      <c r="I40" s="7" t="s">
        <v>1</v>
      </c>
      <c r="J40" s="6" t="s">
        <v>2</v>
      </c>
      <c r="K40" s="6" t="s">
        <v>13</v>
      </c>
      <c r="L40" s="8" t="s">
        <v>7</v>
      </c>
      <c r="M40" s="6" t="s">
        <v>0</v>
      </c>
      <c r="N40" s="7" t="s">
        <v>1</v>
      </c>
      <c r="O40" s="6" t="s">
        <v>2</v>
      </c>
      <c r="P40" s="6" t="s">
        <v>13</v>
      </c>
      <c r="Q40" s="5" t="s">
        <v>7</v>
      </c>
      <c r="R40" s="6" t="s">
        <v>0</v>
      </c>
      <c r="S40" s="7" t="s">
        <v>1</v>
      </c>
      <c r="T40" s="6" t="s">
        <v>2</v>
      </c>
      <c r="U40" s="6" t="s">
        <v>13</v>
      </c>
      <c r="V40" s="5" t="s">
        <v>7</v>
      </c>
      <c r="W40" s="6" t="s">
        <v>0</v>
      </c>
      <c r="X40" s="6" t="s">
        <v>1</v>
      </c>
      <c r="Y40" s="6" t="s">
        <v>2</v>
      </c>
      <c r="Z40" s="6" t="s">
        <v>13</v>
      </c>
      <c r="AA40" s="6" t="s">
        <v>10</v>
      </c>
      <c r="AB40" s="3" t="s">
        <v>15</v>
      </c>
      <c r="AD40" s="9" t="s">
        <v>240</v>
      </c>
      <c r="AE40" s="10" t="s">
        <v>188</v>
      </c>
      <c r="AF40" s="10" t="s">
        <v>28</v>
      </c>
      <c r="AG40" s="10" t="s">
        <v>186</v>
      </c>
      <c r="AH40" s="10" t="s">
        <v>26</v>
      </c>
      <c r="AI40" s="10" t="s">
        <v>27</v>
      </c>
      <c r="AJ40" s="10" t="s">
        <v>23</v>
      </c>
      <c r="AK40" s="10" t="s">
        <v>24</v>
      </c>
      <c r="AL40" s="10" t="s">
        <v>22</v>
      </c>
      <c r="AM40" s="10" t="s">
        <v>195</v>
      </c>
      <c r="AN40" s="10" t="s">
        <v>30</v>
      </c>
      <c r="AO40" s="10" t="s">
        <v>185</v>
      </c>
      <c r="AP40" s="10" t="s">
        <v>201</v>
      </c>
      <c r="AQ40" s="40" t="s">
        <v>200</v>
      </c>
      <c r="AR40" s="40" t="s">
        <v>221</v>
      </c>
      <c r="AS40" s="10" t="s">
        <v>197</v>
      </c>
      <c r="AT40" s="10" t="s">
        <v>189</v>
      </c>
      <c r="AU40" s="10" t="s">
        <v>191</v>
      </c>
      <c r="AV40" s="10" t="s">
        <v>29</v>
      </c>
      <c r="AW40" s="10" t="s">
        <v>193</v>
      </c>
      <c r="AX40" s="10" t="s">
        <v>184</v>
      </c>
      <c r="AY40" s="10" t="s">
        <v>190</v>
      </c>
      <c r="AZ40" s="10" t="s">
        <v>187</v>
      </c>
      <c r="BA40" s="10" t="s">
        <v>194</v>
      </c>
      <c r="BB40" s="10" t="s">
        <v>192</v>
      </c>
      <c r="BC40" s="10" t="s">
        <v>196</v>
      </c>
      <c r="BD40" s="10" t="s">
        <v>198</v>
      </c>
      <c r="BE40" s="10" t="s">
        <v>25</v>
      </c>
      <c r="BF40" s="10" t="s">
        <v>199</v>
      </c>
      <c r="BG40" s="11" t="s">
        <v>238</v>
      </c>
    </row>
    <row r="41" spans="1:91" ht="12" customHeight="1" x14ac:dyDescent="0.2">
      <c r="A41" s="12">
        <v>1</v>
      </c>
      <c r="B41" s="13" t="s">
        <v>83</v>
      </c>
      <c r="C41" s="14">
        <v>21</v>
      </c>
      <c r="D41" s="15">
        <v>30</v>
      </c>
      <c r="E41" s="16">
        <v>12040</v>
      </c>
      <c r="F41" s="17">
        <v>10</v>
      </c>
      <c r="G41" s="13" t="s">
        <v>118</v>
      </c>
      <c r="H41" s="14">
        <v>5</v>
      </c>
      <c r="I41" s="15">
        <v>24.2</v>
      </c>
      <c r="J41" s="16">
        <v>2820</v>
      </c>
      <c r="K41" s="17">
        <v>28</v>
      </c>
      <c r="L41" s="13" t="s">
        <v>131</v>
      </c>
      <c r="M41" s="14">
        <v>11</v>
      </c>
      <c r="N41" s="15">
        <v>25.2</v>
      </c>
      <c r="O41" s="16">
        <v>6100</v>
      </c>
      <c r="P41" s="17">
        <v>16</v>
      </c>
      <c r="Q41" s="13" t="s">
        <v>47</v>
      </c>
      <c r="R41" s="14">
        <v>7</v>
      </c>
      <c r="S41" s="15">
        <v>25.7</v>
      </c>
      <c r="T41" s="16">
        <v>3880</v>
      </c>
      <c r="U41" s="17">
        <v>22</v>
      </c>
      <c r="V41" s="13" t="s">
        <v>41</v>
      </c>
      <c r="W41" s="14">
        <v>22</v>
      </c>
      <c r="X41" s="15">
        <v>27.3</v>
      </c>
      <c r="Y41" s="16">
        <v>12640</v>
      </c>
      <c r="Z41" s="17">
        <v>2</v>
      </c>
      <c r="AA41" s="18">
        <f>SUM(C41,H41,M41,R41,W41)</f>
        <v>66</v>
      </c>
      <c r="AB41" s="19">
        <f>SUM(AA41)-63</f>
        <v>3</v>
      </c>
      <c r="AD41" s="20">
        <v>1</v>
      </c>
      <c r="AE41" s="12">
        <v>34</v>
      </c>
      <c r="AF41" s="12">
        <v>16</v>
      </c>
      <c r="AG41" s="12">
        <v>-16</v>
      </c>
      <c r="AH41" s="12">
        <v>40</v>
      </c>
      <c r="AI41" s="12">
        <v>-22</v>
      </c>
      <c r="AJ41" s="12">
        <v>4</v>
      </c>
      <c r="AK41" s="12">
        <v>-30</v>
      </c>
      <c r="AL41" s="12">
        <v>-9</v>
      </c>
      <c r="AM41" s="12">
        <v>-4</v>
      </c>
      <c r="AN41" s="12">
        <v>38</v>
      </c>
      <c r="AO41" s="12">
        <v>3</v>
      </c>
      <c r="AP41" s="12">
        <v>-31</v>
      </c>
      <c r="AQ41" s="12">
        <v>-6</v>
      </c>
      <c r="AR41" s="12">
        <v>-28</v>
      </c>
      <c r="AS41" s="12">
        <v>3</v>
      </c>
      <c r="AT41" s="12">
        <v>-20</v>
      </c>
      <c r="AU41" s="12">
        <v>-15</v>
      </c>
      <c r="AV41" s="12">
        <v>-3</v>
      </c>
      <c r="AW41" s="12">
        <v>-5</v>
      </c>
      <c r="AX41" s="12">
        <v>-35</v>
      </c>
      <c r="AY41" s="12">
        <v>-19</v>
      </c>
      <c r="AZ41" s="12">
        <v>22</v>
      </c>
      <c r="BA41" s="12">
        <v>5</v>
      </c>
      <c r="BB41" s="12">
        <v>-1</v>
      </c>
      <c r="BC41" s="12">
        <v>23</v>
      </c>
      <c r="BD41" s="12">
        <v>-16</v>
      </c>
      <c r="BE41" s="12">
        <v>14</v>
      </c>
      <c r="BF41" s="12">
        <v>16</v>
      </c>
      <c r="BG41" s="21">
        <f>SUM(AE41:BF41)</f>
        <v>-42</v>
      </c>
    </row>
    <row r="42" spans="1:91" ht="12" customHeight="1" x14ac:dyDescent="0.2">
      <c r="A42" s="12">
        <v>2</v>
      </c>
      <c r="B42" s="13" t="s">
        <v>66</v>
      </c>
      <c r="C42" s="14">
        <v>6</v>
      </c>
      <c r="D42" s="15">
        <v>31</v>
      </c>
      <c r="E42" s="16">
        <v>3520</v>
      </c>
      <c r="F42" s="17">
        <v>26</v>
      </c>
      <c r="G42" s="13" t="s">
        <v>75</v>
      </c>
      <c r="H42" s="14">
        <v>14</v>
      </c>
      <c r="I42" s="15">
        <v>23.5</v>
      </c>
      <c r="J42" s="16">
        <v>7600</v>
      </c>
      <c r="K42" s="17">
        <v>14</v>
      </c>
      <c r="L42" s="13" t="s">
        <v>107</v>
      </c>
      <c r="M42" s="14">
        <v>26</v>
      </c>
      <c r="N42" s="15">
        <v>41.3</v>
      </c>
      <c r="O42" s="16">
        <v>15600</v>
      </c>
      <c r="P42" s="17">
        <v>2</v>
      </c>
      <c r="Q42" s="13" t="s">
        <v>124</v>
      </c>
      <c r="R42" s="14">
        <v>31</v>
      </c>
      <c r="S42" s="15">
        <v>30.2</v>
      </c>
      <c r="T42" s="16">
        <v>17420</v>
      </c>
      <c r="U42" s="17">
        <v>1</v>
      </c>
      <c r="V42" s="13" t="s">
        <v>96</v>
      </c>
      <c r="W42" s="14">
        <v>24</v>
      </c>
      <c r="X42" s="15">
        <v>33.200000000000003</v>
      </c>
      <c r="Y42" s="16">
        <v>13740</v>
      </c>
      <c r="Z42" s="17">
        <v>1</v>
      </c>
      <c r="AA42" s="18">
        <f>SUM(C42,H42,M42,R42,W42)</f>
        <v>101</v>
      </c>
      <c r="AB42" s="19">
        <f t="shared" ref="AB42:AB68" si="33">SUM(AA42)-63</f>
        <v>38</v>
      </c>
      <c r="AD42" s="20">
        <v>2</v>
      </c>
      <c r="AE42" s="12">
        <v>-30</v>
      </c>
      <c r="AF42" s="12">
        <v>-22</v>
      </c>
      <c r="AG42" s="12">
        <v>34</v>
      </c>
      <c r="AH42" s="12">
        <v>-1</v>
      </c>
      <c r="AI42" s="12">
        <v>-15</v>
      </c>
      <c r="AJ42" s="12">
        <v>-5</v>
      </c>
      <c r="AK42" s="12">
        <v>22</v>
      </c>
      <c r="AL42" s="12">
        <v>5</v>
      </c>
      <c r="AM42" s="12">
        <v>-20</v>
      </c>
      <c r="AN42" s="12">
        <v>14</v>
      </c>
      <c r="AO42" s="12">
        <v>-3</v>
      </c>
      <c r="AP42" s="12">
        <v>-9</v>
      </c>
      <c r="AQ42" s="12">
        <v>-28</v>
      </c>
      <c r="AR42" s="12">
        <v>-6</v>
      </c>
      <c r="AS42" s="12">
        <v>3</v>
      </c>
      <c r="AT42" s="12">
        <v>16</v>
      </c>
      <c r="AU42" s="12">
        <v>38</v>
      </c>
      <c r="AV42" s="12">
        <v>-16</v>
      </c>
      <c r="AW42" s="12">
        <v>4</v>
      </c>
      <c r="AX42" s="12">
        <v>23</v>
      </c>
      <c r="AY42" s="12">
        <v>-35</v>
      </c>
      <c r="AZ42" s="12">
        <v>16</v>
      </c>
      <c r="BA42" s="12">
        <v>40</v>
      </c>
      <c r="BB42" s="12">
        <v>-4</v>
      </c>
      <c r="BC42" s="12">
        <v>-16</v>
      </c>
      <c r="BD42" s="12">
        <v>-31</v>
      </c>
      <c r="BE42" s="12">
        <v>3</v>
      </c>
      <c r="BF42" s="12">
        <v>-19</v>
      </c>
      <c r="BG42" s="21">
        <f t="shared" ref="BG41:BG46" si="34">SUM(AE42:BF42)</f>
        <v>-42</v>
      </c>
    </row>
    <row r="43" spans="1:91" ht="12" customHeight="1" x14ac:dyDescent="0.2">
      <c r="A43" s="12">
        <v>3</v>
      </c>
      <c r="B43" s="13" t="s">
        <v>37</v>
      </c>
      <c r="C43" s="14">
        <v>14</v>
      </c>
      <c r="D43" s="15">
        <v>27.8</v>
      </c>
      <c r="E43" s="16">
        <v>8580</v>
      </c>
      <c r="F43" s="17">
        <v>15</v>
      </c>
      <c r="G43" s="13" t="s">
        <v>84</v>
      </c>
      <c r="H43" s="14">
        <v>18</v>
      </c>
      <c r="I43" s="15">
        <v>44.2</v>
      </c>
      <c r="J43" s="16">
        <v>10920</v>
      </c>
      <c r="K43" s="17">
        <v>9</v>
      </c>
      <c r="L43" s="13" t="s">
        <v>175</v>
      </c>
      <c r="M43" s="14">
        <v>6</v>
      </c>
      <c r="N43" s="15">
        <v>26.4</v>
      </c>
      <c r="O43" s="16">
        <v>3520</v>
      </c>
      <c r="P43" s="17">
        <v>22</v>
      </c>
      <c r="Q43" s="13" t="s">
        <v>146</v>
      </c>
      <c r="R43" s="14">
        <v>20</v>
      </c>
      <c r="S43" s="15">
        <v>32.5</v>
      </c>
      <c r="T43" s="16">
        <v>12220</v>
      </c>
      <c r="U43" s="17">
        <v>4</v>
      </c>
      <c r="V43" s="13" t="s">
        <v>162</v>
      </c>
      <c r="W43" s="14">
        <v>9</v>
      </c>
      <c r="X43" s="15">
        <v>27.9</v>
      </c>
      <c r="Y43" s="16">
        <v>5400</v>
      </c>
      <c r="Z43" s="17">
        <v>16</v>
      </c>
      <c r="AA43" s="18">
        <f t="shared" ref="AA43:AA68" si="35">SUM(C43,H43,M43,R43,W43)</f>
        <v>67</v>
      </c>
      <c r="AB43" s="19">
        <f t="shared" si="33"/>
        <v>4</v>
      </c>
      <c r="AD43" s="20">
        <v>3</v>
      </c>
      <c r="AE43" s="12">
        <v>3</v>
      </c>
      <c r="AF43" s="12">
        <v>-4</v>
      </c>
      <c r="AG43" s="12">
        <v>-31</v>
      </c>
      <c r="AH43" s="12">
        <v>38</v>
      </c>
      <c r="AI43" s="12">
        <v>16</v>
      </c>
      <c r="AJ43" s="12">
        <v>16</v>
      </c>
      <c r="AK43" s="12">
        <v>-20</v>
      </c>
      <c r="AL43" s="12">
        <v>40</v>
      </c>
      <c r="AM43" s="12">
        <v>34</v>
      </c>
      <c r="AN43" s="12">
        <v>-30</v>
      </c>
      <c r="AO43" s="12">
        <v>5</v>
      </c>
      <c r="AP43" s="12">
        <v>-19</v>
      </c>
      <c r="AQ43" s="12">
        <v>-35</v>
      </c>
      <c r="AR43" s="12">
        <v>14</v>
      </c>
      <c r="AS43" s="12">
        <v>-15</v>
      </c>
      <c r="AT43" s="12">
        <v>-16</v>
      </c>
      <c r="AU43" s="12">
        <v>-28</v>
      </c>
      <c r="AV43" s="12">
        <v>4</v>
      </c>
      <c r="AW43" s="12">
        <v>23</v>
      </c>
      <c r="AX43" s="12">
        <v>-1</v>
      </c>
      <c r="AY43" s="12">
        <v>-16</v>
      </c>
      <c r="AZ43" s="12">
        <v>-9</v>
      </c>
      <c r="BA43" s="12">
        <v>-5</v>
      </c>
      <c r="BB43" s="12">
        <v>3</v>
      </c>
      <c r="BC43" s="12">
        <v>22</v>
      </c>
      <c r="BD43" s="12">
        <v>-22</v>
      </c>
      <c r="BE43" s="12">
        <v>-3</v>
      </c>
      <c r="BF43" s="12">
        <v>-6</v>
      </c>
      <c r="BG43" s="21">
        <f t="shared" si="34"/>
        <v>-42</v>
      </c>
    </row>
    <row r="44" spans="1:91" ht="12" customHeight="1" x14ac:dyDescent="0.2">
      <c r="A44" s="12">
        <v>4</v>
      </c>
      <c r="B44" s="13" t="s">
        <v>140</v>
      </c>
      <c r="C44" s="14">
        <v>23</v>
      </c>
      <c r="D44" s="15">
        <v>37</v>
      </c>
      <c r="E44" s="16">
        <v>14100</v>
      </c>
      <c r="F44" s="17">
        <v>6</v>
      </c>
      <c r="G44" s="13" t="s">
        <v>59</v>
      </c>
      <c r="H44" s="14">
        <v>20</v>
      </c>
      <c r="I44" s="15">
        <v>28.5</v>
      </c>
      <c r="J44" s="16">
        <v>11780</v>
      </c>
      <c r="K44" s="17">
        <v>8</v>
      </c>
      <c r="L44" s="13" t="s">
        <v>105</v>
      </c>
      <c r="M44" s="14">
        <v>14</v>
      </c>
      <c r="N44" s="15">
        <v>28</v>
      </c>
      <c r="O44" s="16">
        <v>8240</v>
      </c>
      <c r="P44" s="17">
        <v>8</v>
      </c>
      <c r="Q44" s="13" t="s">
        <v>62</v>
      </c>
      <c r="R44" s="14">
        <v>7</v>
      </c>
      <c r="S44" s="15">
        <v>27.5</v>
      </c>
      <c r="T44" s="16">
        <v>4160</v>
      </c>
      <c r="U44" s="17">
        <v>20</v>
      </c>
      <c r="V44" s="13" t="s">
        <v>80</v>
      </c>
      <c r="W44" s="14">
        <v>15</v>
      </c>
      <c r="X44" s="15">
        <v>39</v>
      </c>
      <c r="Y44" s="16">
        <v>9460</v>
      </c>
      <c r="Z44" s="17">
        <v>9</v>
      </c>
      <c r="AA44" s="18">
        <f t="shared" si="35"/>
        <v>79</v>
      </c>
      <c r="AB44" s="19">
        <f t="shared" si="33"/>
        <v>16</v>
      </c>
      <c r="AD44" s="20">
        <v>4</v>
      </c>
      <c r="AE44" s="12">
        <v>-9</v>
      </c>
      <c r="AF44" s="12">
        <v>-31</v>
      </c>
      <c r="AG44" s="12">
        <v>16</v>
      </c>
      <c r="AH44" s="12">
        <v>-3</v>
      </c>
      <c r="AI44" s="12">
        <v>-20</v>
      </c>
      <c r="AJ44" s="12">
        <v>-1</v>
      </c>
      <c r="AK44" s="12">
        <v>16</v>
      </c>
      <c r="AL44" s="12">
        <v>-22</v>
      </c>
      <c r="AM44" s="12">
        <v>3</v>
      </c>
      <c r="AN44" s="12">
        <v>3</v>
      </c>
      <c r="AO44" s="12">
        <v>22</v>
      </c>
      <c r="AP44" s="12">
        <v>-30</v>
      </c>
      <c r="AQ44" s="12">
        <v>-16</v>
      </c>
      <c r="AR44" s="12">
        <v>23</v>
      </c>
      <c r="AS44" s="12">
        <v>34</v>
      </c>
      <c r="AT44" s="12">
        <v>-15</v>
      </c>
      <c r="AU44" s="12">
        <v>14</v>
      </c>
      <c r="AV44" s="12">
        <v>16</v>
      </c>
      <c r="AW44" s="12">
        <v>5</v>
      </c>
      <c r="AX44" s="12">
        <v>4</v>
      </c>
      <c r="AY44" s="12">
        <v>-6</v>
      </c>
      <c r="AZ44" s="12">
        <v>-35</v>
      </c>
      <c r="BA44" s="12">
        <v>-19</v>
      </c>
      <c r="BB44" s="12">
        <v>40</v>
      </c>
      <c r="BC44" s="12">
        <v>-28</v>
      </c>
      <c r="BD44" s="12">
        <v>-4</v>
      </c>
      <c r="BE44" s="12">
        <v>38</v>
      </c>
      <c r="BF44" s="12">
        <v>-5</v>
      </c>
      <c r="BG44" s="21">
        <f>SUM(AE44:BF44)</f>
        <v>-10</v>
      </c>
    </row>
    <row r="45" spans="1:91" ht="12" customHeight="1" x14ac:dyDescent="0.2">
      <c r="A45" s="12">
        <v>5</v>
      </c>
      <c r="B45" s="13" t="s">
        <v>110</v>
      </c>
      <c r="C45" s="14">
        <v>36</v>
      </c>
      <c r="D45" s="15">
        <v>32</v>
      </c>
      <c r="E45" s="16">
        <v>21100</v>
      </c>
      <c r="F45" s="17">
        <v>2</v>
      </c>
      <c r="G45" s="13" t="s">
        <v>55</v>
      </c>
      <c r="H45" s="14">
        <v>23</v>
      </c>
      <c r="I45" s="15">
        <v>29</v>
      </c>
      <c r="J45" s="16">
        <v>13060</v>
      </c>
      <c r="K45" s="17">
        <v>6</v>
      </c>
      <c r="L45" s="13" t="s">
        <v>94</v>
      </c>
      <c r="M45" s="14">
        <v>28</v>
      </c>
      <c r="N45" s="15">
        <v>30</v>
      </c>
      <c r="O45" s="16">
        <v>16300</v>
      </c>
      <c r="P45" s="17">
        <v>1</v>
      </c>
      <c r="Q45" s="13" t="s">
        <v>153</v>
      </c>
      <c r="R45" s="14">
        <v>6</v>
      </c>
      <c r="S45" s="15">
        <v>31</v>
      </c>
      <c r="T45" s="16">
        <v>3840</v>
      </c>
      <c r="U45" s="17">
        <v>23</v>
      </c>
      <c r="V45" s="13" t="s">
        <v>136</v>
      </c>
      <c r="W45" s="14">
        <v>10</v>
      </c>
      <c r="X45" s="15">
        <v>25</v>
      </c>
      <c r="Y45" s="16">
        <v>5600</v>
      </c>
      <c r="Z45" s="17">
        <v>15</v>
      </c>
      <c r="AA45" s="18">
        <f t="shared" si="35"/>
        <v>103</v>
      </c>
      <c r="AB45" s="19">
        <f t="shared" si="33"/>
        <v>40</v>
      </c>
      <c r="AD45" s="20">
        <v>5</v>
      </c>
      <c r="AE45" s="12">
        <v>-6</v>
      </c>
      <c r="AF45" s="12">
        <v>-5</v>
      </c>
      <c r="AG45" s="12">
        <v>14</v>
      </c>
      <c r="AH45" s="12">
        <v>3</v>
      </c>
      <c r="AI45" s="12">
        <v>-1</v>
      </c>
      <c r="AJ45" s="12">
        <v>23</v>
      </c>
      <c r="AK45" s="12">
        <v>3</v>
      </c>
      <c r="AL45" s="12">
        <v>38</v>
      </c>
      <c r="AM45" s="12">
        <v>16</v>
      </c>
      <c r="AN45" s="12">
        <v>-3</v>
      </c>
      <c r="AO45" s="12">
        <v>16</v>
      </c>
      <c r="AP45" s="12">
        <v>22</v>
      </c>
      <c r="AQ45" s="12">
        <v>-31</v>
      </c>
      <c r="AR45" s="12">
        <v>-15</v>
      </c>
      <c r="AS45" s="12">
        <v>-16</v>
      </c>
      <c r="AT45" s="12">
        <v>4</v>
      </c>
      <c r="AU45" s="12">
        <v>-20</v>
      </c>
      <c r="AV45" s="12">
        <v>-9</v>
      </c>
      <c r="AW45" s="12">
        <v>-35</v>
      </c>
      <c r="AX45" s="12">
        <v>34</v>
      </c>
      <c r="AY45" s="12">
        <v>5</v>
      </c>
      <c r="AZ45" s="12">
        <v>-19</v>
      </c>
      <c r="BA45" s="12">
        <v>-22</v>
      </c>
      <c r="BB45" s="12">
        <v>-30</v>
      </c>
      <c r="BC45" s="12">
        <v>40</v>
      </c>
      <c r="BD45" s="12">
        <v>16</v>
      </c>
      <c r="BE45" s="12">
        <v>-28</v>
      </c>
      <c r="BF45" s="12">
        <v>-4</v>
      </c>
      <c r="BG45" s="21">
        <f>SUM(AE45:BF45)</f>
        <v>-10</v>
      </c>
    </row>
    <row r="46" spans="1:91" ht="12" customHeight="1" x14ac:dyDescent="0.2">
      <c r="A46" s="12">
        <v>6</v>
      </c>
      <c r="B46" s="13" t="s">
        <v>130</v>
      </c>
      <c r="C46" s="14">
        <v>46</v>
      </c>
      <c r="D46" s="15">
        <v>30.5</v>
      </c>
      <c r="E46" s="16">
        <v>26960</v>
      </c>
      <c r="F46" s="17">
        <v>1</v>
      </c>
      <c r="G46" s="13" t="s">
        <v>61</v>
      </c>
      <c r="H46" s="14">
        <v>18</v>
      </c>
      <c r="I46" s="15">
        <v>30.5</v>
      </c>
      <c r="J46" s="16">
        <v>10660</v>
      </c>
      <c r="K46" s="17">
        <v>10</v>
      </c>
      <c r="L46" s="13" t="s">
        <v>49</v>
      </c>
      <c r="M46" s="14">
        <v>10</v>
      </c>
      <c r="N46" s="15">
        <v>33.6</v>
      </c>
      <c r="O46" s="16">
        <v>5880</v>
      </c>
      <c r="P46" s="17">
        <v>17</v>
      </c>
      <c r="Q46" s="13" t="s">
        <v>116</v>
      </c>
      <c r="R46" s="14">
        <v>2</v>
      </c>
      <c r="S46" s="15">
        <v>26</v>
      </c>
      <c r="T46" s="16">
        <v>1200</v>
      </c>
      <c r="U46" s="17">
        <v>28</v>
      </c>
      <c r="V46" s="13" t="s">
        <v>148</v>
      </c>
      <c r="W46" s="14">
        <v>21</v>
      </c>
      <c r="X46" s="15">
        <v>37</v>
      </c>
      <c r="Y46" s="16">
        <v>12560</v>
      </c>
      <c r="Z46" s="17">
        <v>3</v>
      </c>
      <c r="AA46" s="18">
        <f t="shared" si="35"/>
        <v>97</v>
      </c>
      <c r="AB46" s="19">
        <f t="shared" si="33"/>
        <v>34</v>
      </c>
      <c r="AD46" s="20" t="s">
        <v>21</v>
      </c>
      <c r="AE46" s="22">
        <f>SUM(AE41:AE45)</f>
        <v>-8</v>
      </c>
      <c r="AF46" s="22">
        <f t="shared" ref="AF46" si="36">SUM(AF41:AF45)</f>
        <v>-46</v>
      </c>
      <c r="AG46" s="22">
        <f t="shared" ref="AG46" si="37">SUM(AG41:AG45)</f>
        <v>17</v>
      </c>
      <c r="AH46" s="22">
        <f t="shared" ref="AH46" si="38">SUM(AH41:AH45)</f>
        <v>77</v>
      </c>
      <c r="AI46" s="22">
        <f t="shared" ref="AI46" si="39">SUM(AI41:AI45)</f>
        <v>-42</v>
      </c>
      <c r="AJ46" s="22">
        <f t="shared" ref="AJ46" si="40">SUM(AJ41:AJ45)</f>
        <v>37</v>
      </c>
      <c r="AK46" s="22">
        <f t="shared" ref="AK46" si="41">SUM(AK41:AK45)</f>
        <v>-9</v>
      </c>
      <c r="AL46" s="22">
        <f t="shared" ref="AL46" si="42">SUM(AL41:AL45)</f>
        <v>52</v>
      </c>
      <c r="AM46" s="22">
        <f t="shared" ref="AM46" si="43">SUM(AM41:AM45)</f>
        <v>29</v>
      </c>
      <c r="AN46" s="22">
        <f t="shared" ref="AN46" si="44">SUM(AN41:AN45)</f>
        <v>22</v>
      </c>
      <c r="AO46" s="22">
        <f t="shared" ref="AO46" si="45">SUM(AO41:AO45)</f>
        <v>43</v>
      </c>
      <c r="AP46" s="22">
        <f t="shared" ref="AP46" si="46">SUM(AP41:AP45)</f>
        <v>-67</v>
      </c>
      <c r="AQ46" s="22">
        <f t="shared" ref="AQ46" si="47">SUM(AQ41:AQ45)</f>
        <v>-116</v>
      </c>
      <c r="AR46" s="22">
        <f t="shared" ref="AR46" si="48">SUM(AR41:AR45)</f>
        <v>-12</v>
      </c>
      <c r="AS46" s="22">
        <f t="shared" ref="AS46" si="49">SUM(AS41:AS45)</f>
        <v>9</v>
      </c>
      <c r="AT46" s="22">
        <f t="shared" ref="AT46" si="50">SUM(AT41:AT45)</f>
        <v>-31</v>
      </c>
      <c r="AU46" s="22">
        <f t="shared" ref="AU46" si="51">SUM(AU41:AU45)</f>
        <v>-11</v>
      </c>
      <c r="AV46" s="22">
        <f t="shared" ref="AV46" si="52">SUM(AV41:AV45)</f>
        <v>-8</v>
      </c>
      <c r="AW46" s="22">
        <f t="shared" ref="AW46" si="53">SUM(AW41:AW45)</f>
        <v>-8</v>
      </c>
      <c r="AX46" s="22">
        <f t="shared" ref="AX46" si="54">SUM(AX41:AX45)</f>
        <v>25</v>
      </c>
      <c r="AY46" s="22">
        <f t="shared" ref="AY46" si="55">SUM(AY41:AY45)</f>
        <v>-71</v>
      </c>
      <c r="AZ46" s="22">
        <f t="shared" ref="AZ46" si="56">SUM(AZ41:AZ45)</f>
        <v>-25</v>
      </c>
      <c r="BA46" s="22">
        <f t="shared" ref="BA46" si="57">SUM(BA41:BA45)</f>
        <v>-1</v>
      </c>
      <c r="BB46" s="22">
        <f t="shared" ref="BB46" si="58">SUM(BB41:BB45)</f>
        <v>8</v>
      </c>
      <c r="BC46" s="22">
        <f t="shared" ref="BC46" si="59">SUM(BC41:BC45)</f>
        <v>41</v>
      </c>
      <c r="BD46" s="22">
        <f t="shared" ref="BD46" si="60">SUM(BD41:BD45)</f>
        <v>-57</v>
      </c>
      <c r="BE46" s="22">
        <f t="shared" ref="BE46" si="61">SUM(BE41:BE45)</f>
        <v>24</v>
      </c>
      <c r="BF46" s="22">
        <f t="shared" ref="BF46" si="62">SUM(BF41:BF45)</f>
        <v>-18</v>
      </c>
      <c r="BG46" s="23">
        <f>SUM(AE46:BF46)</f>
        <v>-146</v>
      </c>
    </row>
    <row r="47" spans="1:91" ht="12" customHeight="1" x14ac:dyDescent="0.2">
      <c r="A47" s="12">
        <v>7</v>
      </c>
      <c r="B47" s="13" t="s">
        <v>156</v>
      </c>
      <c r="C47" s="14">
        <v>27</v>
      </c>
      <c r="D47" s="15">
        <v>31</v>
      </c>
      <c r="E47" s="16">
        <v>15760</v>
      </c>
      <c r="F47" s="17">
        <v>5</v>
      </c>
      <c r="G47" s="13" t="s">
        <v>158</v>
      </c>
      <c r="H47" s="14">
        <v>16</v>
      </c>
      <c r="I47" s="15">
        <v>33.5</v>
      </c>
      <c r="J47" s="16">
        <v>9580</v>
      </c>
      <c r="K47" s="17">
        <v>13</v>
      </c>
      <c r="L47" s="13" t="s">
        <v>38</v>
      </c>
      <c r="M47" s="14">
        <v>13</v>
      </c>
      <c r="N47" s="15">
        <v>26</v>
      </c>
      <c r="O47" s="16">
        <v>7420</v>
      </c>
      <c r="P47" s="17">
        <v>11</v>
      </c>
      <c r="Q47" s="13" t="s">
        <v>114</v>
      </c>
      <c r="R47" s="14">
        <v>7</v>
      </c>
      <c r="S47" s="15">
        <v>28</v>
      </c>
      <c r="T47" s="16">
        <v>4000</v>
      </c>
      <c r="U47" s="17">
        <v>21</v>
      </c>
      <c r="V47" s="13" t="s">
        <v>98</v>
      </c>
      <c r="W47" s="14">
        <v>16</v>
      </c>
      <c r="X47" s="15">
        <v>31</v>
      </c>
      <c r="Y47" s="16">
        <v>9420</v>
      </c>
      <c r="Z47" s="17">
        <v>10</v>
      </c>
      <c r="AA47" s="18">
        <f t="shared" si="35"/>
        <v>79</v>
      </c>
      <c r="AB47" s="19">
        <f t="shared" si="33"/>
        <v>16</v>
      </c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5"/>
    </row>
    <row r="48" spans="1:91" ht="12" customHeight="1" x14ac:dyDescent="0.2">
      <c r="A48" s="12">
        <v>8</v>
      </c>
      <c r="B48" s="13" t="s">
        <v>74</v>
      </c>
      <c r="C48" s="14">
        <v>16</v>
      </c>
      <c r="D48" s="15">
        <v>31.1</v>
      </c>
      <c r="E48" s="16">
        <v>10080</v>
      </c>
      <c r="F48" s="17">
        <v>12</v>
      </c>
      <c r="G48" s="13" t="s">
        <v>222</v>
      </c>
      <c r="H48" s="14">
        <v>6</v>
      </c>
      <c r="I48" s="15">
        <v>26</v>
      </c>
      <c r="J48" s="16">
        <v>3480</v>
      </c>
      <c r="K48" s="17">
        <v>26</v>
      </c>
      <c r="L48" s="13" t="s">
        <v>141</v>
      </c>
      <c r="M48" s="14">
        <v>10</v>
      </c>
      <c r="N48" s="15">
        <v>32.700000000000003</v>
      </c>
      <c r="O48" s="16">
        <v>6120</v>
      </c>
      <c r="P48" s="17">
        <v>15</v>
      </c>
      <c r="Q48" s="13" t="s">
        <v>34</v>
      </c>
      <c r="R48" s="14">
        <v>17</v>
      </c>
      <c r="S48" s="15">
        <v>31.5</v>
      </c>
      <c r="T48" s="16">
        <v>10300</v>
      </c>
      <c r="U48" s="17">
        <v>7</v>
      </c>
      <c r="V48" s="13" t="s">
        <v>133</v>
      </c>
      <c r="W48" s="14">
        <v>8</v>
      </c>
      <c r="X48" s="15">
        <v>26.5</v>
      </c>
      <c r="Y48" s="16">
        <v>4720</v>
      </c>
      <c r="Z48" s="17">
        <v>18</v>
      </c>
      <c r="AA48" s="18">
        <f t="shared" si="35"/>
        <v>57</v>
      </c>
      <c r="AB48" s="19">
        <f t="shared" si="33"/>
        <v>-6</v>
      </c>
      <c r="AD48" s="57" t="s">
        <v>211</v>
      </c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</row>
    <row r="49" spans="1:59" ht="12" customHeight="1" x14ac:dyDescent="0.2">
      <c r="A49" s="12">
        <v>9</v>
      </c>
      <c r="B49" s="13" t="s">
        <v>104</v>
      </c>
      <c r="C49" s="14">
        <v>11</v>
      </c>
      <c r="D49" s="15">
        <v>32</v>
      </c>
      <c r="E49" s="16">
        <v>6980</v>
      </c>
      <c r="F49" s="17">
        <v>18</v>
      </c>
      <c r="G49" s="13" t="s">
        <v>181</v>
      </c>
      <c r="H49" s="14">
        <v>10</v>
      </c>
      <c r="I49" s="15">
        <v>25</v>
      </c>
      <c r="J49" s="16">
        <v>5460</v>
      </c>
      <c r="K49" s="17">
        <v>19</v>
      </c>
      <c r="L49" s="13" t="s">
        <v>99</v>
      </c>
      <c r="M49" s="14">
        <v>2</v>
      </c>
      <c r="N49" s="15">
        <v>25.2</v>
      </c>
      <c r="O49" s="16">
        <v>1220</v>
      </c>
      <c r="P49" s="17">
        <v>26</v>
      </c>
      <c r="Q49" s="13" t="s">
        <v>93</v>
      </c>
      <c r="R49" s="14">
        <v>9</v>
      </c>
      <c r="S49" s="15">
        <v>30.7</v>
      </c>
      <c r="T49" s="16">
        <v>5580</v>
      </c>
      <c r="U49" s="17">
        <v>13</v>
      </c>
      <c r="V49" s="13" t="s">
        <v>51</v>
      </c>
      <c r="W49" s="14">
        <v>9</v>
      </c>
      <c r="X49" s="15">
        <v>26.5</v>
      </c>
      <c r="Y49" s="16">
        <v>4960</v>
      </c>
      <c r="Z49" s="17">
        <v>17</v>
      </c>
      <c r="AA49" s="18">
        <f t="shared" si="35"/>
        <v>41</v>
      </c>
      <c r="AB49" s="19">
        <f t="shared" si="33"/>
        <v>-22</v>
      </c>
      <c r="AD49" s="9" t="s">
        <v>240</v>
      </c>
      <c r="AE49" s="10" t="s">
        <v>188</v>
      </c>
      <c r="AF49" s="10" t="s">
        <v>28</v>
      </c>
      <c r="AG49" s="10" t="s">
        <v>186</v>
      </c>
      <c r="AH49" s="10" t="s">
        <v>26</v>
      </c>
      <c r="AI49" s="10" t="s">
        <v>27</v>
      </c>
      <c r="AJ49" s="10" t="s">
        <v>23</v>
      </c>
      <c r="AK49" s="10" t="s">
        <v>24</v>
      </c>
      <c r="AL49" s="10" t="s">
        <v>22</v>
      </c>
      <c r="AM49" s="10" t="s">
        <v>195</v>
      </c>
      <c r="AN49" s="10" t="s">
        <v>30</v>
      </c>
      <c r="AO49" s="10" t="s">
        <v>185</v>
      </c>
      <c r="AP49" s="10" t="s">
        <v>201</v>
      </c>
      <c r="AQ49" s="40" t="s">
        <v>200</v>
      </c>
      <c r="AR49" s="40" t="s">
        <v>221</v>
      </c>
      <c r="AS49" s="10" t="s">
        <v>197</v>
      </c>
      <c r="AT49" s="10" t="s">
        <v>189</v>
      </c>
      <c r="AU49" s="10" t="s">
        <v>191</v>
      </c>
      <c r="AV49" s="10" t="s">
        <v>29</v>
      </c>
      <c r="AW49" s="10" t="s">
        <v>193</v>
      </c>
      <c r="AX49" s="10" t="s">
        <v>184</v>
      </c>
      <c r="AY49" s="10" t="s">
        <v>190</v>
      </c>
      <c r="AZ49" s="10" t="s">
        <v>187</v>
      </c>
      <c r="BA49" s="10" t="s">
        <v>194</v>
      </c>
      <c r="BB49" s="10" t="s">
        <v>192</v>
      </c>
      <c r="BC49" s="10" t="s">
        <v>196</v>
      </c>
      <c r="BD49" s="10" t="s">
        <v>198</v>
      </c>
      <c r="BE49" s="10" t="s">
        <v>25</v>
      </c>
      <c r="BF49" s="10" t="s">
        <v>199</v>
      </c>
      <c r="BG49" s="11" t="s">
        <v>239</v>
      </c>
    </row>
    <row r="50" spans="1:59" ht="12" customHeight="1" x14ac:dyDescent="0.2">
      <c r="A50" s="12">
        <v>10</v>
      </c>
      <c r="B50" s="13" t="s">
        <v>144</v>
      </c>
      <c r="C50" s="14">
        <v>9</v>
      </c>
      <c r="D50" s="15">
        <v>26.2</v>
      </c>
      <c r="E50" s="16">
        <v>5240</v>
      </c>
      <c r="F50" s="17">
        <v>22</v>
      </c>
      <c r="G50" s="13" t="s">
        <v>35</v>
      </c>
      <c r="H50" s="14">
        <v>6</v>
      </c>
      <c r="I50" s="15">
        <v>28.7</v>
      </c>
      <c r="J50" s="16">
        <v>3480</v>
      </c>
      <c r="K50" s="17">
        <v>25</v>
      </c>
      <c r="L50" s="13" t="s">
        <v>72</v>
      </c>
      <c r="M50" s="14">
        <v>3</v>
      </c>
      <c r="N50" s="15">
        <v>31</v>
      </c>
      <c r="O50" s="16">
        <v>1840</v>
      </c>
      <c r="P50" s="17">
        <v>24</v>
      </c>
      <c r="Q50" s="13" t="s">
        <v>56</v>
      </c>
      <c r="R50" s="14">
        <v>8</v>
      </c>
      <c r="S50" s="15">
        <v>33.6</v>
      </c>
      <c r="T50" s="16">
        <v>5480</v>
      </c>
      <c r="U50" s="17">
        <v>14</v>
      </c>
      <c r="V50" s="13" t="s">
        <v>85</v>
      </c>
      <c r="W50" s="14">
        <v>2</v>
      </c>
      <c r="X50" s="15">
        <v>25.1</v>
      </c>
      <c r="Y50" s="16">
        <v>1220</v>
      </c>
      <c r="Z50" s="17">
        <v>27</v>
      </c>
      <c r="AA50" s="18">
        <f t="shared" si="35"/>
        <v>28</v>
      </c>
      <c r="AB50" s="19">
        <f t="shared" si="33"/>
        <v>-35</v>
      </c>
      <c r="AD50" s="20">
        <v>1</v>
      </c>
      <c r="AE50" s="12">
        <v>46</v>
      </c>
      <c r="AF50" s="12">
        <v>27</v>
      </c>
      <c r="AG50" s="12">
        <v>14</v>
      </c>
      <c r="AH50" s="12">
        <v>36</v>
      </c>
      <c r="AI50" s="12">
        <v>11</v>
      </c>
      <c r="AJ50" s="12">
        <v>14</v>
      </c>
      <c r="AK50" s="12">
        <v>16</v>
      </c>
      <c r="AL50" s="12">
        <v>21</v>
      </c>
      <c r="AM50" s="12">
        <v>7</v>
      </c>
      <c r="AN50" s="12">
        <v>6</v>
      </c>
      <c r="AO50" s="12">
        <v>21</v>
      </c>
      <c r="AP50" s="12">
        <v>1</v>
      </c>
      <c r="AQ50" s="12">
        <v>16</v>
      </c>
      <c r="AR50" s="12">
        <v>8</v>
      </c>
      <c r="AS50" s="12">
        <v>8</v>
      </c>
      <c r="AT50" s="12">
        <v>21</v>
      </c>
      <c r="AU50" s="12">
        <v>11</v>
      </c>
      <c r="AV50" s="12">
        <v>4</v>
      </c>
      <c r="AW50" s="12">
        <v>7</v>
      </c>
      <c r="AX50" s="12">
        <v>9</v>
      </c>
      <c r="AY50" s="12">
        <v>12</v>
      </c>
      <c r="AZ50" s="12">
        <v>20</v>
      </c>
      <c r="BA50" s="12">
        <v>9</v>
      </c>
      <c r="BB50" s="12">
        <v>14</v>
      </c>
      <c r="BC50" s="12">
        <v>27</v>
      </c>
      <c r="BD50" s="12">
        <v>13</v>
      </c>
      <c r="BE50" s="12">
        <v>33</v>
      </c>
      <c r="BF50" s="12">
        <v>23</v>
      </c>
      <c r="BG50" s="21">
        <f>SUM(AE50:BF50)/28</f>
        <v>16.25</v>
      </c>
    </row>
    <row r="51" spans="1:59" ht="12" customHeight="1" x14ac:dyDescent="0.2">
      <c r="A51" s="12">
        <v>11</v>
      </c>
      <c r="B51" s="13" t="s">
        <v>42</v>
      </c>
      <c r="C51" s="14">
        <v>16</v>
      </c>
      <c r="D51" s="15">
        <v>32.200000000000003</v>
      </c>
      <c r="E51" s="16">
        <v>10240</v>
      </c>
      <c r="F51" s="17">
        <v>11</v>
      </c>
      <c r="G51" s="13" t="s">
        <v>134</v>
      </c>
      <c r="H51" s="14">
        <v>7</v>
      </c>
      <c r="I51" s="15">
        <v>46.2</v>
      </c>
      <c r="J51" s="16">
        <v>4900</v>
      </c>
      <c r="K51" s="17">
        <v>20</v>
      </c>
      <c r="L51" s="13" t="s">
        <v>176</v>
      </c>
      <c r="M51" s="14">
        <v>1</v>
      </c>
      <c r="N51" s="15">
        <v>27.3</v>
      </c>
      <c r="O51" s="16">
        <v>660</v>
      </c>
      <c r="P51" s="17">
        <v>27</v>
      </c>
      <c r="Q51" s="13" t="s">
        <v>92</v>
      </c>
      <c r="R51" s="14">
        <v>3</v>
      </c>
      <c r="S51" s="15">
        <v>29</v>
      </c>
      <c r="T51" s="16">
        <v>1880</v>
      </c>
      <c r="U51" s="17">
        <v>25</v>
      </c>
      <c r="V51" s="13" t="s">
        <v>151</v>
      </c>
      <c r="W51" s="14">
        <v>6</v>
      </c>
      <c r="X51" s="15">
        <v>29</v>
      </c>
      <c r="Y51" s="16">
        <v>3800</v>
      </c>
      <c r="Z51" s="17">
        <v>20</v>
      </c>
      <c r="AA51" s="18">
        <f t="shared" si="35"/>
        <v>33</v>
      </c>
      <c r="AB51" s="19">
        <f t="shared" si="33"/>
        <v>-30</v>
      </c>
      <c r="AD51" s="20">
        <v>2</v>
      </c>
      <c r="AE51" s="12">
        <v>7</v>
      </c>
      <c r="AF51" s="12">
        <v>10</v>
      </c>
      <c r="AG51" s="12">
        <v>18</v>
      </c>
      <c r="AH51" s="12">
        <v>11</v>
      </c>
      <c r="AI51" s="12">
        <v>19</v>
      </c>
      <c r="AJ51" s="12">
        <v>19</v>
      </c>
      <c r="AK51" s="12">
        <v>32</v>
      </c>
      <c r="AL51" s="12">
        <v>29</v>
      </c>
      <c r="AM51" s="12">
        <v>6</v>
      </c>
      <c r="AN51" s="12">
        <v>22</v>
      </c>
      <c r="AO51" s="12">
        <v>17</v>
      </c>
      <c r="AP51" s="12">
        <v>5</v>
      </c>
      <c r="AQ51" s="12">
        <v>6</v>
      </c>
      <c r="AR51" s="12">
        <v>6</v>
      </c>
      <c r="AS51" s="12">
        <v>5</v>
      </c>
      <c r="AT51" s="12">
        <v>16</v>
      </c>
      <c r="AU51" s="12">
        <v>14</v>
      </c>
      <c r="AV51" s="12">
        <v>7</v>
      </c>
      <c r="AW51" s="12">
        <v>18</v>
      </c>
      <c r="AX51" s="12">
        <v>26</v>
      </c>
      <c r="AY51" s="12">
        <v>6</v>
      </c>
      <c r="AZ51" s="12">
        <v>20</v>
      </c>
      <c r="BA51" s="12">
        <v>23</v>
      </c>
      <c r="BB51" s="12">
        <v>10</v>
      </c>
      <c r="BC51" s="12">
        <v>11</v>
      </c>
      <c r="BD51" s="12">
        <v>7</v>
      </c>
      <c r="BE51" s="12">
        <v>11</v>
      </c>
      <c r="BF51" s="12">
        <v>16</v>
      </c>
      <c r="BG51" s="21">
        <f t="shared" ref="BG51:BG55" si="63">SUM(AE51:BF51)/28</f>
        <v>14.178571428571429</v>
      </c>
    </row>
    <row r="52" spans="1:59" ht="12" customHeight="1" x14ac:dyDescent="0.2">
      <c r="A52" s="12">
        <v>12</v>
      </c>
      <c r="B52" s="13" t="s">
        <v>87</v>
      </c>
      <c r="C52" s="14">
        <v>7</v>
      </c>
      <c r="D52" s="15">
        <v>30</v>
      </c>
      <c r="E52" s="16">
        <v>4400</v>
      </c>
      <c r="F52" s="17">
        <v>24</v>
      </c>
      <c r="G52" s="13" t="s">
        <v>40</v>
      </c>
      <c r="H52" s="14">
        <v>19</v>
      </c>
      <c r="I52" s="15">
        <v>37</v>
      </c>
      <c r="J52" s="16">
        <v>12260</v>
      </c>
      <c r="K52" s="17">
        <v>7</v>
      </c>
      <c r="L52" s="13" t="s">
        <v>52</v>
      </c>
      <c r="M52" s="14">
        <v>1</v>
      </c>
      <c r="N52" s="15">
        <v>22.5</v>
      </c>
      <c r="O52" s="16">
        <v>560</v>
      </c>
      <c r="P52" s="17">
        <v>28</v>
      </c>
      <c r="Q52" s="13" t="s">
        <v>204</v>
      </c>
      <c r="R52" s="14">
        <v>15</v>
      </c>
      <c r="S52" s="15">
        <v>35.4</v>
      </c>
      <c r="T52" s="16">
        <v>9840</v>
      </c>
      <c r="U52" s="17">
        <v>8</v>
      </c>
      <c r="V52" s="13" t="s">
        <v>157</v>
      </c>
      <c r="W52" s="14">
        <v>16</v>
      </c>
      <c r="X52" s="15">
        <v>30.3</v>
      </c>
      <c r="Y52" s="16">
        <v>10200</v>
      </c>
      <c r="Z52" s="17">
        <v>7</v>
      </c>
      <c r="AA52" s="18">
        <f t="shared" si="35"/>
        <v>58</v>
      </c>
      <c r="AB52" s="19">
        <f t="shared" si="33"/>
        <v>-5</v>
      </c>
      <c r="AD52" s="20">
        <v>3</v>
      </c>
      <c r="AE52" s="12">
        <v>11</v>
      </c>
      <c r="AF52" s="12">
        <v>13</v>
      </c>
      <c r="AG52" s="12">
        <v>12</v>
      </c>
      <c r="AH52" s="12">
        <v>26</v>
      </c>
      <c r="AI52" s="12">
        <v>14</v>
      </c>
      <c r="AJ52" s="12">
        <v>13</v>
      </c>
      <c r="AK52" s="12">
        <v>6</v>
      </c>
      <c r="AL52" s="12">
        <v>28</v>
      </c>
      <c r="AM52" s="12">
        <v>10</v>
      </c>
      <c r="AN52" s="12">
        <v>1</v>
      </c>
      <c r="AO52" s="12">
        <v>13</v>
      </c>
      <c r="AP52" s="12">
        <v>10</v>
      </c>
      <c r="AQ52" s="12">
        <v>3</v>
      </c>
      <c r="AR52" s="12">
        <v>2</v>
      </c>
      <c r="AS52" s="12">
        <v>8</v>
      </c>
      <c r="AT52" s="12">
        <v>12</v>
      </c>
      <c r="AU52" s="12">
        <v>5</v>
      </c>
      <c r="AV52" s="12">
        <v>6</v>
      </c>
      <c r="AW52" s="12">
        <v>17</v>
      </c>
      <c r="AX52" s="12">
        <v>9</v>
      </c>
      <c r="AY52" s="12">
        <v>7</v>
      </c>
      <c r="AZ52" s="12">
        <v>8</v>
      </c>
      <c r="BA52" s="12">
        <v>1</v>
      </c>
      <c r="BB52" s="12">
        <v>13</v>
      </c>
      <c r="BC52" s="12">
        <v>14</v>
      </c>
      <c r="BD52" s="12">
        <v>2</v>
      </c>
      <c r="BE52" s="12">
        <v>12</v>
      </c>
      <c r="BF52" s="12">
        <v>10</v>
      </c>
      <c r="BG52" s="21">
        <f t="shared" si="63"/>
        <v>10.214285714285714</v>
      </c>
    </row>
    <row r="53" spans="1:59" ht="12" customHeight="1" x14ac:dyDescent="0.2">
      <c r="A53" s="12">
        <v>13</v>
      </c>
      <c r="B53" s="13" t="s">
        <v>175</v>
      </c>
      <c r="C53" s="14">
        <v>4</v>
      </c>
      <c r="D53" s="15">
        <v>27</v>
      </c>
      <c r="E53" s="16">
        <v>2480</v>
      </c>
      <c r="F53" s="17">
        <v>27</v>
      </c>
      <c r="G53" s="13" t="s">
        <v>178</v>
      </c>
      <c r="H53" s="14">
        <v>17</v>
      </c>
      <c r="I53" s="15">
        <v>30.1</v>
      </c>
      <c r="J53" s="16">
        <v>10620</v>
      </c>
      <c r="K53" s="17">
        <v>11</v>
      </c>
      <c r="L53" s="13" t="s">
        <v>123</v>
      </c>
      <c r="M53" s="14">
        <v>22</v>
      </c>
      <c r="N53" s="15">
        <v>44</v>
      </c>
      <c r="O53" s="16">
        <v>14540</v>
      </c>
      <c r="P53" s="17">
        <v>3</v>
      </c>
      <c r="Q53" s="13" t="s">
        <v>109</v>
      </c>
      <c r="R53" s="14">
        <v>10</v>
      </c>
      <c r="S53" s="15">
        <v>35.9</v>
      </c>
      <c r="T53" s="16">
        <v>6820</v>
      </c>
      <c r="U53" s="17">
        <v>10</v>
      </c>
      <c r="V53" s="13" t="s">
        <v>69</v>
      </c>
      <c r="W53" s="14">
        <v>7</v>
      </c>
      <c r="X53" s="15">
        <v>30.6</v>
      </c>
      <c r="Y53" s="16">
        <v>4500</v>
      </c>
      <c r="Z53" s="17">
        <v>19</v>
      </c>
      <c r="AA53" s="18">
        <f t="shared" si="35"/>
        <v>60</v>
      </c>
      <c r="AB53" s="19">
        <f t="shared" si="33"/>
        <v>-3</v>
      </c>
      <c r="AD53" s="20">
        <v>4</v>
      </c>
      <c r="AE53" s="12">
        <v>17</v>
      </c>
      <c r="AF53" s="12">
        <v>7</v>
      </c>
      <c r="AG53" s="12">
        <v>7</v>
      </c>
      <c r="AH53" s="12">
        <v>10</v>
      </c>
      <c r="AI53" s="12">
        <v>7</v>
      </c>
      <c r="AJ53" s="12">
        <v>23</v>
      </c>
      <c r="AK53" s="12">
        <v>26</v>
      </c>
      <c r="AL53" s="12">
        <v>9</v>
      </c>
      <c r="AM53" s="12">
        <v>7</v>
      </c>
      <c r="AN53" s="12">
        <v>16</v>
      </c>
      <c r="AO53" s="12">
        <v>14</v>
      </c>
      <c r="AP53" s="12">
        <v>3</v>
      </c>
      <c r="AQ53" s="12">
        <v>8</v>
      </c>
      <c r="AR53" s="12">
        <v>3</v>
      </c>
      <c r="AS53" s="12">
        <v>2</v>
      </c>
      <c r="AT53" s="12">
        <v>7</v>
      </c>
      <c r="AU53" s="12">
        <v>10</v>
      </c>
      <c r="AV53" s="12">
        <v>7</v>
      </c>
      <c r="AW53" s="12">
        <v>8</v>
      </c>
      <c r="AX53" s="12">
        <v>20</v>
      </c>
      <c r="AY53" s="12">
        <v>17</v>
      </c>
      <c r="AZ53" s="12">
        <v>8</v>
      </c>
      <c r="BA53" s="12">
        <v>5</v>
      </c>
      <c r="BB53" s="12">
        <v>6</v>
      </c>
      <c r="BC53" s="12">
        <v>2</v>
      </c>
      <c r="BD53" s="12">
        <v>10</v>
      </c>
      <c r="BE53" s="12">
        <v>31</v>
      </c>
      <c r="BF53" s="12">
        <v>15</v>
      </c>
      <c r="BG53" s="21">
        <f t="shared" si="63"/>
        <v>10.892857142857142</v>
      </c>
    </row>
    <row r="54" spans="1:59" ht="12" customHeight="1" x14ac:dyDescent="0.2">
      <c r="A54" s="12">
        <v>14</v>
      </c>
      <c r="B54" s="13" t="s">
        <v>161</v>
      </c>
      <c r="C54" s="14">
        <v>21</v>
      </c>
      <c r="D54" s="15">
        <v>44</v>
      </c>
      <c r="E54" s="16">
        <v>14020</v>
      </c>
      <c r="F54" s="17">
        <v>7</v>
      </c>
      <c r="G54" s="13" t="s">
        <v>50</v>
      </c>
      <c r="H54" s="14">
        <v>6</v>
      </c>
      <c r="I54" s="15">
        <v>29.5</v>
      </c>
      <c r="J54" s="16">
        <v>3920</v>
      </c>
      <c r="K54" s="17">
        <v>22</v>
      </c>
      <c r="L54" s="13" t="s">
        <v>44</v>
      </c>
      <c r="M54" s="14">
        <v>6</v>
      </c>
      <c r="N54" s="15">
        <v>29</v>
      </c>
      <c r="O54" s="16">
        <v>3800</v>
      </c>
      <c r="P54" s="17">
        <v>20</v>
      </c>
      <c r="Q54" s="13" t="s">
        <v>31</v>
      </c>
      <c r="R54" s="14">
        <v>7</v>
      </c>
      <c r="S54" s="15">
        <v>29.4</v>
      </c>
      <c r="T54" s="16">
        <v>4340</v>
      </c>
      <c r="U54" s="17">
        <v>19</v>
      </c>
      <c r="V54" s="13" t="s">
        <v>78</v>
      </c>
      <c r="W54" s="14">
        <v>3</v>
      </c>
      <c r="X54" s="15">
        <v>27.3</v>
      </c>
      <c r="Y54" s="16">
        <v>1880</v>
      </c>
      <c r="Z54" s="17">
        <v>26</v>
      </c>
      <c r="AA54" s="18">
        <f t="shared" si="35"/>
        <v>43</v>
      </c>
      <c r="AB54" s="19">
        <f t="shared" si="33"/>
        <v>-20</v>
      </c>
      <c r="AD54" s="20">
        <v>5</v>
      </c>
      <c r="AE54" s="12">
        <v>8</v>
      </c>
      <c r="AF54" s="12">
        <v>16</v>
      </c>
      <c r="AG54" s="12">
        <v>10</v>
      </c>
      <c r="AH54" s="12">
        <v>18</v>
      </c>
      <c r="AI54" s="12">
        <v>5</v>
      </c>
      <c r="AJ54" s="12">
        <v>13</v>
      </c>
      <c r="AK54" s="12">
        <v>22</v>
      </c>
      <c r="AL54" s="12">
        <v>24</v>
      </c>
      <c r="AM54" s="12">
        <v>16</v>
      </c>
      <c r="AN54" s="12">
        <v>7</v>
      </c>
      <c r="AO54" s="12">
        <v>15</v>
      </c>
      <c r="AP54" s="12">
        <v>5</v>
      </c>
      <c r="AQ54" s="12">
        <v>5</v>
      </c>
      <c r="AR54" s="12">
        <v>3</v>
      </c>
      <c r="AS54" s="12">
        <v>12</v>
      </c>
      <c r="AT54" s="12">
        <v>9</v>
      </c>
      <c r="AU54" s="12">
        <v>3</v>
      </c>
      <c r="AV54" s="12">
        <v>3</v>
      </c>
      <c r="AW54" s="12">
        <v>2</v>
      </c>
      <c r="AX54" s="12">
        <v>21</v>
      </c>
      <c r="AY54" s="12">
        <v>9</v>
      </c>
      <c r="AZ54" s="12">
        <v>1</v>
      </c>
      <c r="BA54" s="12">
        <v>9</v>
      </c>
      <c r="BB54" s="12">
        <v>6</v>
      </c>
      <c r="BC54" s="12">
        <v>10</v>
      </c>
      <c r="BD54" s="12">
        <v>16</v>
      </c>
      <c r="BE54" s="12">
        <v>14</v>
      </c>
      <c r="BF54" s="12">
        <v>19</v>
      </c>
      <c r="BG54" s="21">
        <f t="shared" si="63"/>
        <v>10.75</v>
      </c>
    </row>
    <row r="55" spans="1:59" ht="12" customHeight="1" x14ac:dyDescent="0.2">
      <c r="A55" s="12">
        <v>15</v>
      </c>
      <c r="B55" s="13" t="s">
        <v>91</v>
      </c>
      <c r="C55" s="14">
        <v>1</v>
      </c>
      <c r="D55" s="15">
        <v>25</v>
      </c>
      <c r="E55" s="16">
        <v>600</v>
      </c>
      <c r="F55" s="17">
        <v>28</v>
      </c>
      <c r="G55" s="13" t="s">
        <v>101</v>
      </c>
      <c r="H55" s="14">
        <v>7</v>
      </c>
      <c r="I55" s="15">
        <v>29.6</v>
      </c>
      <c r="J55" s="16">
        <v>4360</v>
      </c>
      <c r="K55" s="17">
        <v>21</v>
      </c>
      <c r="L55" s="13" t="s">
        <v>65</v>
      </c>
      <c r="M55" s="14">
        <v>12</v>
      </c>
      <c r="N55" s="15">
        <v>33</v>
      </c>
      <c r="O55" s="16">
        <v>7400</v>
      </c>
      <c r="P55" s="17">
        <v>12</v>
      </c>
      <c r="Q55" s="13" t="s">
        <v>154</v>
      </c>
      <c r="R55" s="14">
        <v>7</v>
      </c>
      <c r="S55" s="15">
        <v>37.6</v>
      </c>
      <c r="T55" s="16">
        <v>4400</v>
      </c>
      <c r="U55" s="17">
        <v>18</v>
      </c>
      <c r="V55" s="13" t="s">
        <v>71</v>
      </c>
      <c r="W55" s="14">
        <v>5</v>
      </c>
      <c r="X55" s="15">
        <v>29</v>
      </c>
      <c r="Y55" s="16">
        <v>3200</v>
      </c>
      <c r="Z55" s="17">
        <v>21</v>
      </c>
      <c r="AA55" s="18">
        <f t="shared" si="35"/>
        <v>32</v>
      </c>
      <c r="AB55" s="19">
        <f t="shared" si="33"/>
        <v>-31</v>
      </c>
      <c r="AD55" s="20" t="s">
        <v>21</v>
      </c>
      <c r="AE55" s="36">
        <f t="shared" ref="AE55:BF55" si="64">SUM(AE50:AE54)</f>
        <v>89</v>
      </c>
      <c r="AF55" s="36">
        <f t="shared" si="64"/>
        <v>73</v>
      </c>
      <c r="AG55" s="36">
        <f t="shared" si="64"/>
        <v>61</v>
      </c>
      <c r="AH55" s="36">
        <f t="shared" si="64"/>
        <v>101</v>
      </c>
      <c r="AI55" s="36">
        <f t="shared" si="64"/>
        <v>56</v>
      </c>
      <c r="AJ55" s="36">
        <f t="shared" si="64"/>
        <v>82</v>
      </c>
      <c r="AK55" s="36">
        <f t="shared" si="64"/>
        <v>102</v>
      </c>
      <c r="AL55" s="36">
        <f t="shared" si="64"/>
        <v>111</v>
      </c>
      <c r="AM55" s="36">
        <f t="shared" si="64"/>
        <v>46</v>
      </c>
      <c r="AN55" s="36">
        <f t="shared" si="64"/>
        <v>52</v>
      </c>
      <c r="AO55" s="36">
        <f t="shared" si="64"/>
        <v>80</v>
      </c>
      <c r="AP55" s="36">
        <f t="shared" si="64"/>
        <v>24</v>
      </c>
      <c r="AQ55" s="41">
        <f t="shared" si="64"/>
        <v>38</v>
      </c>
      <c r="AR55" s="41">
        <f t="shared" si="64"/>
        <v>22</v>
      </c>
      <c r="AS55" s="36">
        <f t="shared" si="64"/>
        <v>35</v>
      </c>
      <c r="AT55" s="36">
        <f t="shared" si="64"/>
        <v>65</v>
      </c>
      <c r="AU55" s="36">
        <f t="shared" si="64"/>
        <v>43</v>
      </c>
      <c r="AV55" s="36">
        <f t="shared" si="64"/>
        <v>27</v>
      </c>
      <c r="AW55" s="36">
        <f t="shared" si="64"/>
        <v>52</v>
      </c>
      <c r="AX55" s="36">
        <f t="shared" si="64"/>
        <v>85</v>
      </c>
      <c r="AY55" s="36">
        <f t="shared" si="64"/>
        <v>51</v>
      </c>
      <c r="AZ55" s="36">
        <f t="shared" si="64"/>
        <v>57</v>
      </c>
      <c r="BA55" s="36">
        <f t="shared" si="64"/>
        <v>47</v>
      </c>
      <c r="BB55" s="36">
        <f t="shared" si="64"/>
        <v>49</v>
      </c>
      <c r="BC55" s="36">
        <f t="shared" si="64"/>
        <v>64</v>
      </c>
      <c r="BD55" s="36">
        <f t="shared" si="64"/>
        <v>48</v>
      </c>
      <c r="BE55" s="36">
        <f t="shared" si="64"/>
        <v>101</v>
      </c>
      <c r="BF55" s="36">
        <f t="shared" si="64"/>
        <v>83</v>
      </c>
      <c r="BG55" s="23">
        <f t="shared" si="63"/>
        <v>62.285714285714285</v>
      </c>
    </row>
    <row r="56" spans="1:59" ht="12" customHeight="1" x14ac:dyDescent="0.2">
      <c r="A56" s="12">
        <v>16</v>
      </c>
      <c r="B56" s="13" t="s">
        <v>150</v>
      </c>
      <c r="C56" s="14">
        <v>14</v>
      </c>
      <c r="D56" s="15">
        <v>36.200000000000003</v>
      </c>
      <c r="E56" s="16">
        <v>9180</v>
      </c>
      <c r="F56" s="17">
        <v>14</v>
      </c>
      <c r="G56" s="13" t="s">
        <v>111</v>
      </c>
      <c r="H56" s="14">
        <v>11</v>
      </c>
      <c r="I56" s="15">
        <v>37</v>
      </c>
      <c r="J56" s="16">
        <v>7120</v>
      </c>
      <c r="K56" s="17">
        <v>15</v>
      </c>
      <c r="L56" s="13" t="s">
        <v>145</v>
      </c>
      <c r="M56" s="14">
        <v>9</v>
      </c>
      <c r="N56" s="15">
        <v>37.5</v>
      </c>
      <c r="O56" s="16">
        <v>6280</v>
      </c>
      <c r="P56" s="17">
        <v>14</v>
      </c>
      <c r="Q56" s="13" t="s">
        <v>36</v>
      </c>
      <c r="R56" s="14">
        <v>23</v>
      </c>
      <c r="S56" s="15">
        <v>31.6</v>
      </c>
      <c r="T56" s="16">
        <v>14980</v>
      </c>
      <c r="U56" s="17">
        <v>3</v>
      </c>
      <c r="V56" s="13" t="s">
        <v>103</v>
      </c>
      <c r="W56" s="14">
        <v>5</v>
      </c>
      <c r="X56" s="15">
        <v>27.2</v>
      </c>
      <c r="Y56" s="16">
        <v>3100</v>
      </c>
      <c r="Z56" s="17">
        <v>22</v>
      </c>
      <c r="AA56" s="18">
        <f t="shared" si="35"/>
        <v>62</v>
      </c>
      <c r="AB56" s="19">
        <f t="shared" si="33"/>
        <v>-1</v>
      </c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7"/>
    </row>
    <row r="57" spans="1:59" ht="12" customHeight="1" x14ac:dyDescent="0.2">
      <c r="A57" s="12">
        <v>17</v>
      </c>
      <c r="B57" s="13" t="s">
        <v>63</v>
      </c>
      <c r="C57" s="14">
        <v>14</v>
      </c>
      <c r="D57" s="15">
        <v>44</v>
      </c>
      <c r="E57" s="16">
        <v>9320</v>
      </c>
      <c r="F57" s="17">
        <v>13</v>
      </c>
      <c r="G57" s="13" t="s">
        <v>180</v>
      </c>
      <c r="H57" s="14">
        <v>11</v>
      </c>
      <c r="I57" s="15">
        <v>29.5</v>
      </c>
      <c r="J57" s="16">
        <v>6800</v>
      </c>
      <c r="K57" s="17">
        <v>17</v>
      </c>
      <c r="L57" s="13" t="s">
        <v>160</v>
      </c>
      <c r="M57" s="14">
        <v>12</v>
      </c>
      <c r="N57" s="15">
        <v>31</v>
      </c>
      <c r="O57" s="16">
        <v>7540</v>
      </c>
      <c r="P57" s="17">
        <v>10</v>
      </c>
      <c r="Q57" s="13" t="s">
        <v>45</v>
      </c>
      <c r="R57" s="14">
        <v>26</v>
      </c>
      <c r="S57" s="15">
        <v>34.5</v>
      </c>
      <c r="T57" s="16">
        <v>17260</v>
      </c>
      <c r="U57" s="17">
        <v>2</v>
      </c>
      <c r="V57" s="13" t="s">
        <v>48</v>
      </c>
      <c r="W57" s="14">
        <v>16</v>
      </c>
      <c r="X57" s="15">
        <v>31</v>
      </c>
      <c r="Y57" s="16">
        <v>10560</v>
      </c>
      <c r="Z57" s="17">
        <v>6</v>
      </c>
      <c r="AA57" s="18">
        <f t="shared" si="35"/>
        <v>79</v>
      </c>
      <c r="AB57" s="19">
        <f t="shared" si="33"/>
        <v>16</v>
      </c>
      <c r="AD57" s="57" t="s">
        <v>215</v>
      </c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</row>
    <row r="58" spans="1:59" ht="12" customHeight="1" x14ac:dyDescent="0.2">
      <c r="A58" s="12">
        <v>18</v>
      </c>
      <c r="B58" s="13" t="s">
        <v>100</v>
      </c>
      <c r="C58" s="14">
        <v>13</v>
      </c>
      <c r="D58" s="15">
        <v>38</v>
      </c>
      <c r="E58" s="16">
        <v>8540</v>
      </c>
      <c r="F58" s="17">
        <v>16</v>
      </c>
      <c r="G58" s="13" t="s">
        <v>112</v>
      </c>
      <c r="H58" s="14">
        <v>7</v>
      </c>
      <c r="I58" s="15">
        <v>25</v>
      </c>
      <c r="J58" s="16">
        <v>3900</v>
      </c>
      <c r="K58" s="17">
        <v>23</v>
      </c>
      <c r="L58" s="13" t="s">
        <v>33</v>
      </c>
      <c r="M58" s="14">
        <v>7</v>
      </c>
      <c r="N58" s="15">
        <v>28.5</v>
      </c>
      <c r="O58" s="16">
        <v>3600</v>
      </c>
      <c r="P58" s="17">
        <v>21</v>
      </c>
      <c r="Q58" s="13" t="s">
        <v>73</v>
      </c>
      <c r="R58" s="14">
        <v>8</v>
      </c>
      <c r="S58" s="15">
        <v>28</v>
      </c>
      <c r="T58" s="16">
        <v>4980</v>
      </c>
      <c r="U58" s="17">
        <v>16</v>
      </c>
      <c r="V58" s="13" t="s">
        <v>117</v>
      </c>
      <c r="W58" s="14">
        <v>12</v>
      </c>
      <c r="X58" s="15">
        <v>35</v>
      </c>
      <c r="Y58" s="16">
        <v>8060</v>
      </c>
      <c r="Z58" s="17">
        <v>12</v>
      </c>
      <c r="AA58" s="18">
        <f t="shared" si="35"/>
        <v>47</v>
      </c>
      <c r="AB58" s="19">
        <f t="shared" si="33"/>
        <v>-16</v>
      </c>
      <c r="AD58" s="9" t="s">
        <v>240</v>
      </c>
      <c r="AE58" s="10" t="s">
        <v>188</v>
      </c>
      <c r="AF58" s="10" t="s">
        <v>28</v>
      </c>
      <c r="AG58" s="10" t="s">
        <v>186</v>
      </c>
      <c r="AH58" s="10" t="s">
        <v>26</v>
      </c>
      <c r="AI58" s="10" t="s">
        <v>27</v>
      </c>
      <c r="AJ58" s="10" t="s">
        <v>23</v>
      </c>
      <c r="AK58" s="10" t="s">
        <v>24</v>
      </c>
      <c r="AL58" s="10" t="s">
        <v>22</v>
      </c>
      <c r="AM58" s="10" t="s">
        <v>195</v>
      </c>
      <c r="AN58" s="10" t="s">
        <v>30</v>
      </c>
      <c r="AO58" s="10" t="s">
        <v>185</v>
      </c>
      <c r="AP58" s="10" t="s">
        <v>201</v>
      </c>
      <c r="AQ58" s="40" t="s">
        <v>200</v>
      </c>
      <c r="AR58" s="40" t="s">
        <v>221</v>
      </c>
      <c r="AS58" s="10" t="s">
        <v>197</v>
      </c>
      <c r="AT58" s="10" t="s">
        <v>189</v>
      </c>
      <c r="AU58" s="10" t="s">
        <v>191</v>
      </c>
      <c r="AV58" s="10" t="s">
        <v>29</v>
      </c>
      <c r="AW58" s="10" t="s">
        <v>193</v>
      </c>
      <c r="AX58" s="10" t="s">
        <v>184</v>
      </c>
      <c r="AY58" s="10" t="s">
        <v>190</v>
      </c>
      <c r="AZ58" s="10" t="s">
        <v>187</v>
      </c>
      <c r="BA58" s="10" t="s">
        <v>194</v>
      </c>
      <c r="BB58" s="10" t="s">
        <v>192</v>
      </c>
      <c r="BC58" s="10" t="s">
        <v>196</v>
      </c>
      <c r="BD58" s="10" t="s">
        <v>198</v>
      </c>
      <c r="BE58" s="10" t="s">
        <v>25</v>
      </c>
      <c r="BF58" s="10" t="s">
        <v>199</v>
      </c>
      <c r="BG58" s="11" t="s">
        <v>239</v>
      </c>
    </row>
    <row r="59" spans="1:59" ht="12" customHeight="1" x14ac:dyDescent="0.2">
      <c r="A59" s="12">
        <v>19</v>
      </c>
      <c r="B59" s="13" t="s">
        <v>60</v>
      </c>
      <c r="C59" s="14">
        <v>20</v>
      </c>
      <c r="D59" s="15">
        <v>31.5</v>
      </c>
      <c r="E59" s="16">
        <v>12160</v>
      </c>
      <c r="F59" s="17">
        <v>9</v>
      </c>
      <c r="G59" s="13" t="s">
        <v>43</v>
      </c>
      <c r="H59" s="14">
        <v>32</v>
      </c>
      <c r="I59" s="15">
        <v>35.5</v>
      </c>
      <c r="J59" s="16">
        <v>19540</v>
      </c>
      <c r="K59" s="17">
        <v>1</v>
      </c>
      <c r="L59" s="13" t="s">
        <v>135</v>
      </c>
      <c r="M59" s="14">
        <v>14</v>
      </c>
      <c r="N59" s="15">
        <v>31</v>
      </c>
      <c r="O59" s="16">
        <v>8380</v>
      </c>
      <c r="P59" s="17">
        <v>7</v>
      </c>
      <c r="Q59" s="13" t="s">
        <v>82</v>
      </c>
      <c r="R59" s="14">
        <v>14</v>
      </c>
      <c r="S59" s="15">
        <v>34</v>
      </c>
      <c r="T59" s="16">
        <v>8640</v>
      </c>
      <c r="U59" s="17">
        <v>9</v>
      </c>
      <c r="V59" s="13" t="s">
        <v>90</v>
      </c>
      <c r="W59" s="14">
        <v>5</v>
      </c>
      <c r="X59" s="15">
        <v>30</v>
      </c>
      <c r="Y59" s="16">
        <v>3040</v>
      </c>
      <c r="Z59" s="17">
        <v>23</v>
      </c>
      <c r="AA59" s="18">
        <f t="shared" si="35"/>
        <v>85</v>
      </c>
      <c r="AB59" s="19">
        <f t="shared" si="33"/>
        <v>22</v>
      </c>
      <c r="AD59" s="20">
        <v>1</v>
      </c>
      <c r="AE59" s="12">
        <v>5</v>
      </c>
      <c r="AF59" s="12">
        <v>5</v>
      </c>
      <c r="AG59" s="12">
        <v>3</v>
      </c>
      <c r="AH59" s="12">
        <v>5</v>
      </c>
      <c r="AI59" s="12">
        <v>5</v>
      </c>
      <c r="AJ59" s="12">
        <v>3</v>
      </c>
      <c r="AK59" s="12">
        <v>5</v>
      </c>
      <c r="AL59" s="12">
        <v>5</v>
      </c>
      <c r="AM59" s="12">
        <v>1</v>
      </c>
      <c r="AN59" s="12">
        <v>1</v>
      </c>
      <c r="AO59" s="12">
        <v>4</v>
      </c>
      <c r="AP59" s="12">
        <v>1</v>
      </c>
      <c r="AQ59" s="12">
        <v>4</v>
      </c>
      <c r="AR59" s="12">
        <v>4</v>
      </c>
      <c r="AS59" s="12">
        <v>1</v>
      </c>
      <c r="AT59" s="12">
        <v>5</v>
      </c>
      <c r="AU59" s="12">
        <v>4</v>
      </c>
      <c r="AV59" s="12">
        <v>1</v>
      </c>
      <c r="AW59" s="12">
        <v>2</v>
      </c>
      <c r="AX59" s="12">
        <v>5</v>
      </c>
      <c r="AY59" s="12">
        <v>4</v>
      </c>
      <c r="AZ59" s="12">
        <v>4</v>
      </c>
      <c r="BA59" s="12">
        <v>3</v>
      </c>
      <c r="BB59" s="12">
        <v>4</v>
      </c>
      <c r="BC59" s="12">
        <v>5</v>
      </c>
      <c r="BD59" s="12">
        <v>5</v>
      </c>
      <c r="BE59" s="12">
        <v>5</v>
      </c>
      <c r="BF59" s="12">
        <v>5</v>
      </c>
      <c r="BG59" s="21">
        <f>SUM(AE59:BF59)/28</f>
        <v>3.7142857142857144</v>
      </c>
    </row>
    <row r="60" spans="1:59" ht="12" customHeight="1" x14ac:dyDescent="0.2">
      <c r="A60" s="12">
        <v>20</v>
      </c>
      <c r="B60" s="13" t="s">
        <v>121</v>
      </c>
      <c r="C60" s="14">
        <v>33</v>
      </c>
      <c r="D60" s="15">
        <v>33.1</v>
      </c>
      <c r="E60" s="16">
        <v>20420</v>
      </c>
      <c r="F60" s="17">
        <v>3</v>
      </c>
      <c r="G60" s="13" t="s">
        <v>67</v>
      </c>
      <c r="H60" s="14">
        <v>22</v>
      </c>
      <c r="I60" s="15">
        <v>31</v>
      </c>
      <c r="J60" s="16">
        <v>13720</v>
      </c>
      <c r="K60" s="17">
        <v>4</v>
      </c>
      <c r="L60" s="13" t="s">
        <v>223</v>
      </c>
      <c r="M60" s="14">
        <v>2</v>
      </c>
      <c r="N60" s="15">
        <v>25.5</v>
      </c>
      <c r="O60" s="16">
        <v>1240</v>
      </c>
      <c r="P60" s="17">
        <v>25</v>
      </c>
      <c r="Q60" s="13" t="s">
        <v>79</v>
      </c>
      <c r="R60" s="14">
        <v>10</v>
      </c>
      <c r="S60" s="15">
        <v>29.3</v>
      </c>
      <c r="T60" s="16">
        <v>5960</v>
      </c>
      <c r="U60" s="17">
        <v>12</v>
      </c>
      <c r="V60" s="13" t="s">
        <v>64</v>
      </c>
      <c r="W60" s="14">
        <v>10</v>
      </c>
      <c r="X60" s="15">
        <v>32</v>
      </c>
      <c r="Y60" s="16">
        <v>6380</v>
      </c>
      <c r="Z60" s="17">
        <v>13</v>
      </c>
      <c r="AA60" s="18">
        <f t="shared" si="35"/>
        <v>77</v>
      </c>
      <c r="AB60" s="19">
        <f t="shared" si="33"/>
        <v>14</v>
      </c>
      <c r="AD60" s="20">
        <v>2</v>
      </c>
      <c r="AE60" s="12">
        <v>4</v>
      </c>
      <c r="AF60" s="12">
        <v>4</v>
      </c>
      <c r="AG60" s="12">
        <v>3</v>
      </c>
      <c r="AH60" s="12">
        <v>3</v>
      </c>
      <c r="AI60" s="12">
        <v>5</v>
      </c>
      <c r="AJ60" s="12">
        <v>5</v>
      </c>
      <c r="AK60" s="12">
        <v>5</v>
      </c>
      <c r="AL60" s="12">
        <v>5</v>
      </c>
      <c r="AM60" s="12">
        <v>3</v>
      </c>
      <c r="AN60" s="12">
        <v>4</v>
      </c>
      <c r="AO60" s="12">
        <v>4</v>
      </c>
      <c r="AP60" s="12">
        <v>2</v>
      </c>
      <c r="AQ60" s="12">
        <v>3</v>
      </c>
      <c r="AR60" s="12">
        <v>1</v>
      </c>
      <c r="AS60" s="12">
        <v>1</v>
      </c>
      <c r="AT60" s="12">
        <v>4</v>
      </c>
      <c r="AU60" s="12">
        <v>2</v>
      </c>
      <c r="AV60" s="12">
        <v>2</v>
      </c>
      <c r="AW60" s="12">
        <v>4</v>
      </c>
      <c r="AX60" s="12">
        <v>4</v>
      </c>
      <c r="AY60" s="12">
        <v>3</v>
      </c>
      <c r="AZ60" s="12">
        <v>4</v>
      </c>
      <c r="BA60" s="12">
        <v>3</v>
      </c>
      <c r="BB60" s="12">
        <v>2</v>
      </c>
      <c r="BC60" s="12">
        <v>1</v>
      </c>
      <c r="BD60" s="12">
        <v>4</v>
      </c>
      <c r="BE60" s="12">
        <v>2</v>
      </c>
      <c r="BF60" s="12">
        <v>5</v>
      </c>
      <c r="BG60" s="21">
        <f t="shared" ref="BG60:BG63" si="65">SUM(AE60:BF60)/28</f>
        <v>3.2857142857142856</v>
      </c>
    </row>
    <row r="61" spans="1:59" ht="12" customHeight="1" x14ac:dyDescent="0.2">
      <c r="A61" s="12">
        <v>21</v>
      </c>
      <c r="B61" s="13" t="s">
        <v>46</v>
      </c>
      <c r="C61" s="14">
        <v>7</v>
      </c>
      <c r="D61" s="15">
        <v>28.5</v>
      </c>
      <c r="E61" s="16">
        <v>4340</v>
      </c>
      <c r="F61" s="17">
        <v>25</v>
      </c>
      <c r="G61" s="13" t="s">
        <v>179</v>
      </c>
      <c r="H61" s="14">
        <v>10</v>
      </c>
      <c r="I61" s="15">
        <v>29.3</v>
      </c>
      <c r="J61" s="16">
        <v>6260</v>
      </c>
      <c r="K61" s="17">
        <v>18</v>
      </c>
      <c r="L61" s="13" t="s">
        <v>155</v>
      </c>
      <c r="M61" s="14">
        <v>13</v>
      </c>
      <c r="N61" s="15">
        <v>32.5</v>
      </c>
      <c r="O61" s="16">
        <v>8540</v>
      </c>
      <c r="P61" s="17">
        <v>6</v>
      </c>
      <c r="Q61" s="13" t="s">
        <v>102</v>
      </c>
      <c r="R61" s="14">
        <v>10</v>
      </c>
      <c r="S61" s="15">
        <v>40</v>
      </c>
      <c r="T61" s="16">
        <v>6640</v>
      </c>
      <c r="U61" s="17">
        <v>11</v>
      </c>
      <c r="V61" s="13" t="s">
        <v>139</v>
      </c>
      <c r="W61" s="14">
        <v>19</v>
      </c>
      <c r="X61" s="15">
        <v>29.2</v>
      </c>
      <c r="Y61" s="16">
        <v>11980</v>
      </c>
      <c r="Z61" s="17">
        <v>4</v>
      </c>
      <c r="AA61" s="18">
        <f t="shared" si="35"/>
        <v>59</v>
      </c>
      <c r="AB61" s="19">
        <f t="shared" si="33"/>
        <v>-4</v>
      </c>
      <c r="AD61" s="20">
        <v>3</v>
      </c>
      <c r="AE61" s="12">
        <v>3</v>
      </c>
      <c r="AF61" s="12">
        <v>4</v>
      </c>
      <c r="AG61" s="12">
        <v>5</v>
      </c>
      <c r="AH61" s="12">
        <v>4</v>
      </c>
      <c r="AI61" s="12">
        <v>2</v>
      </c>
      <c r="AJ61" s="12">
        <v>2</v>
      </c>
      <c r="AK61" s="12">
        <v>3</v>
      </c>
      <c r="AL61" s="12">
        <v>4</v>
      </c>
      <c r="AM61" s="12">
        <v>2</v>
      </c>
      <c r="AN61" s="12">
        <v>1</v>
      </c>
      <c r="AO61" s="12">
        <v>4</v>
      </c>
      <c r="AP61" s="12">
        <v>3</v>
      </c>
      <c r="AQ61" s="12">
        <v>2</v>
      </c>
      <c r="AR61" s="12">
        <v>1</v>
      </c>
      <c r="AS61" s="12">
        <v>3</v>
      </c>
      <c r="AT61" s="12">
        <v>2</v>
      </c>
      <c r="AU61" s="12">
        <v>2</v>
      </c>
      <c r="AV61" s="12">
        <v>1</v>
      </c>
      <c r="AW61" s="12">
        <v>3</v>
      </c>
      <c r="AX61" s="12">
        <v>2</v>
      </c>
      <c r="AY61" s="12">
        <v>2</v>
      </c>
      <c r="AZ61" s="12">
        <v>3</v>
      </c>
      <c r="BA61" s="12">
        <v>1</v>
      </c>
      <c r="BB61" s="12">
        <v>3</v>
      </c>
      <c r="BC61" s="12">
        <v>3</v>
      </c>
      <c r="BD61" s="12">
        <v>1</v>
      </c>
      <c r="BE61" s="12">
        <v>5</v>
      </c>
      <c r="BF61" s="12">
        <v>3</v>
      </c>
      <c r="BG61" s="21">
        <f t="shared" si="65"/>
        <v>2.6428571428571428</v>
      </c>
    </row>
    <row r="62" spans="1:59" ht="12" customHeight="1" x14ac:dyDescent="0.2">
      <c r="A62" s="12">
        <v>22</v>
      </c>
      <c r="B62" s="13" t="s">
        <v>138</v>
      </c>
      <c r="C62" s="14">
        <v>27</v>
      </c>
      <c r="D62" s="15">
        <v>38.700000000000003</v>
      </c>
      <c r="E62" s="16">
        <v>17340</v>
      </c>
      <c r="F62" s="17">
        <v>4</v>
      </c>
      <c r="G62" s="13" t="s">
        <v>147</v>
      </c>
      <c r="H62" s="14">
        <v>26</v>
      </c>
      <c r="I62" s="15">
        <v>30.5</v>
      </c>
      <c r="J62" s="16">
        <v>16560</v>
      </c>
      <c r="K62" s="17">
        <v>3</v>
      </c>
      <c r="L62" s="13" t="s">
        <v>86</v>
      </c>
      <c r="M62" s="14">
        <v>17</v>
      </c>
      <c r="N62" s="15">
        <v>41.8</v>
      </c>
      <c r="O62" s="16">
        <v>11340</v>
      </c>
      <c r="P62" s="17">
        <v>4</v>
      </c>
      <c r="Q62" s="13" t="s">
        <v>224</v>
      </c>
      <c r="R62" s="14">
        <v>3</v>
      </c>
      <c r="S62" s="15">
        <v>26.7</v>
      </c>
      <c r="T62" s="16">
        <v>1740</v>
      </c>
      <c r="U62" s="17">
        <v>26</v>
      </c>
      <c r="V62" s="13" t="s">
        <v>39</v>
      </c>
      <c r="W62" s="14">
        <v>13</v>
      </c>
      <c r="X62" s="15">
        <v>38</v>
      </c>
      <c r="Y62" s="16">
        <v>8700</v>
      </c>
      <c r="Z62" s="17">
        <v>11</v>
      </c>
      <c r="AA62" s="18">
        <f t="shared" si="35"/>
        <v>86</v>
      </c>
      <c r="AB62" s="19">
        <f t="shared" si="33"/>
        <v>23</v>
      </c>
      <c r="AD62" s="20">
        <v>4</v>
      </c>
      <c r="AE62" s="12">
        <v>4</v>
      </c>
      <c r="AF62" s="12">
        <v>4</v>
      </c>
      <c r="AG62" s="12">
        <v>1</v>
      </c>
      <c r="AH62" s="12">
        <v>3</v>
      </c>
      <c r="AI62" s="12">
        <v>4</v>
      </c>
      <c r="AJ62" s="12">
        <v>5</v>
      </c>
      <c r="AK62" s="12">
        <v>5</v>
      </c>
      <c r="AL62" s="12">
        <v>3</v>
      </c>
      <c r="AM62" s="12">
        <v>2</v>
      </c>
      <c r="AN62" s="12">
        <v>4</v>
      </c>
      <c r="AO62" s="12">
        <v>3</v>
      </c>
      <c r="AP62" s="12">
        <v>2</v>
      </c>
      <c r="AQ62" s="12">
        <v>3</v>
      </c>
      <c r="AR62" s="12">
        <v>1</v>
      </c>
      <c r="AS62" s="12">
        <v>1</v>
      </c>
      <c r="AT62" s="12">
        <v>2</v>
      </c>
      <c r="AU62" s="12">
        <v>3</v>
      </c>
      <c r="AV62" s="12">
        <v>1</v>
      </c>
      <c r="AW62" s="12">
        <v>1</v>
      </c>
      <c r="AX62" s="12">
        <v>5</v>
      </c>
      <c r="AY62" s="12">
        <v>5</v>
      </c>
      <c r="AZ62" s="12">
        <v>4</v>
      </c>
      <c r="BA62" s="12">
        <v>2</v>
      </c>
      <c r="BB62" s="12">
        <v>1</v>
      </c>
      <c r="BC62" s="12">
        <v>1</v>
      </c>
      <c r="BD62" s="12">
        <v>3</v>
      </c>
      <c r="BE62" s="12">
        <v>5</v>
      </c>
      <c r="BF62" s="12">
        <v>3</v>
      </c>
      <c r="BG62" s="21">
        <f t="shared" si="65"/>
        <v>2.8928571428571428</v>
      </c>
    </row>
    <row r="63" spans="1:59" ht="12" customHeight="1" x14ac:dyDescent="0.2">
      <c r="A63" s="12">
        <v>23</v>
      </c>
      <c r="B63" s="13" t="s">
        <v>97</v>
      </c>
      <c r="C63" s="14">
        <v>21</v>
      </c>
      <c r="D63" s="15">
        <v>32.6</v>
      </c>
      <c r="E63" s="16">
        <v>13720</v>
      </c>
      <c r="F63" s="17">
        <v>8</v>
      </c>
      <c r="G63" s="13" t="s">
        <v>89</v>
      </c>
      <c r="H63" s="14">
        <v>5</v>
      </c>
      <c r="I63" s="15">
        <v>29.2</v>
      </c>
      <c r="J63" s="16">
        <v>3180</v>
      </c>
      <c r="K63" s="17">
        <v>27</v>
      </c>
      <c r="L63" s="13" t="s">
        <v>58</v>
      </c>
      <c r="M63" s="14">
        <v>8</v>
      </c>
      <c r="N63" s="15">
        <v>28.9</v>
      </c>
      <c r="O63" s="16">
        <v>5240</v>
      </c>
      <c r="P63" s="17">
        <v>18</v>
      </c>
      <c r="Q63" s="13" t="s">
        <v>132</v>
      </c>
      <c r="R63" s="14">
        <v>17</v>
      </c>
      <c r="S63" s="15">
        <v>37.1</v>
      </c>
      <c r="T63" s="16">
        <v>11320</v>
      </c>
      <c r="U63" s="17">
        <v>5</v>
      </c>
      <c r="V63" s="13" t="s">
        <v>113</v>
      </c>
      <c r="W63" s="14">
        <v>3</v>
      </c>
      <c r="X63" s="15">
        <v>27.4</v>
      </c>
      <c r="Y63" s="16">
        <v>1880</v>
      </c>
      <c r="Z63" s="17">
        <v>25</v>
      </c>
      <c r="AA63" s="18">
        <f t="shared" si="35"/>
        <v>54</v>
      </c>
      <c r="AB63" s="19">
        <f t="shared" si="33"/>
        <v>-9</v>
      </c>
      <c r="AD63" s="20">
        <v>5</v>
      </c>
      <c r="AE63" s="12">
        <v>2</v>
      </c>
      <c r="AF63" s="12">
        <v>4</v>
      </c>
      <c r="AG63" s="12">
        <v>3</v>
      </c>
      <c r="AH63" s="12">
        <v>5</v>
      </c>
      <c r="AI63" s="12">
        <v>1</v>
      </c>
      <c r="AJ63" s="12">
        <v>2</v>
      </c>
      <c r="AK63" s="12">
        <v>5</v>
      </c>
      <c r="AL63" s="12">
        <v>3</v>
      </c>
      <c r="AM63" s="12">
        <v>4</v>
      </c>
      <c r="AN63" s="12">
        <v>2</v>
      </c>
      <c r="AO63" s="12">
        <v>3</v>
      </c>
      <c r="AP63" s="12">
        <v>1</v>
      </c>
      <c r="AQ63" s="12">
        <v>2</v>
      </c>
      <c r="AR63" s="12">
        <v>1</v>
      </c>
      <c r="AS63" s="12">
        <v>4</v>
      </c>
      <c r="AT63" s="12">
        <v>2</v>
      </c>
      <c r="AU63" s="12">
        <v>1</v>
      </c>
      <c r="AV63" s="12">
        <v>1</v>
      </c>
      <c r="AW63" s="12">
        <v>1</v>
      </c>
      <c r="AX63" s="12">
        <v>4</v>
      </c>
      <c r="AY63" s="12">
        <v>3</v>
      </c>
      <c r="AZ63" s="12">
        <v>1</v>
      </c>
      <c r="BA63" s="12">
        <v>3</v>
      </c>
      <c r="BB63" s="12">
        <v>3</v>
      </c>
      <c r="BC63" s="12">
        <v>2</v>
      </c>
      <c r="BD63" s="12">
        <v>4</v>
      </c>
      <c r="BE63" s="12">
        <v>5</v>
      </c>
      <c r="BF63" s="12">
        <v>5</v>
      </c>
      <c r="BG63" s="21">
        <f t="shared" si="65"/>
        <v>2.75</v>
      </c>
    </row>
    <row r="64" spans="1:59" ht="12" customHeight="1" x14ac:dyDescent="0.2">
      <c r="A64" s="12">
        <v>24</v>
      </c>
      <c r="B64" s="13" t="s">
        <v>226</v>
      </c>
      <c r="C64" s="14">
        <v>8</v>
      </c>
      <c r="D64" s="15">
        <v>39</v>
      </c>
      <c r="E64" s="16">
        <v>5460</v>
      </c>
      <c r="F64" s="17">
        <v>21</v>
      </c>
      <c r="G64" s="13" t="s">
        <v>70</v>
      </c>
      <c r="H64" s="14">
        <v>6</v>
      </c>
      <c r="I64" s="15">
        <v>27.5</v>
      </c>
      <c r="J64" s="16">
        <v>3800</v>
      </c>
      <c r="K64" s="17">
        <v>24</v>
      </c>
      <c r="L64" s="13" t="s">
        <v>77</v>
      </c>
      <c r="M64" s="14">
        <v>5</v>
      </c>
      <c r="N64" s="15">
        <v>27.5</v>
      </c>
      <c r="O64" s="16">
        <v>3200</v>
      </c>
      <c r="P64" s="17">
        <v>23</v>
      </c>
      <c r="Q64" s="13" t="s">
        <v>137</v>
      </c>
      <c r="R64" s="14">
        <v>2</v>
      </c>
      <c r="S64" s="15">
        <v>27.5</v>
      </c>
      <c r="T64" s="16">
        <v>1280</v>
      </c>
      <c r="U64" s="17">
        <v>27</v>
      </c>
      <c r="V64" s="13" t="s">
        <v>120</v>
      </c>
      <c r="W64" s="14">
        <v>14</v>
      </c>
      <c r="X64" s="15">
        <v>35.1</v>
      </c>
      <c r="Y64" s="16">
        <v>9580</v>
      </c>
      <c r="Z64" s="17">
        <v>8</v>
      </c>
      <c r="AA64" s="18">
        <f t="shared" si="35"/>
        <v>35</v>
      </c>
      <c r="AB64" s="19">
        <f t="shared" si="33"/>
        <v>-28</v>
      </c>
      <c r="AD64" s="20" t="s">
        <v>21</v>
      </c>
      <c r="AE64" s="22">
        <f t="shared" ref="AE64:BF64" si="66">SUM(AE59:AE63)</f>
        <v>18</v>
      </c>
      <c r="AF64" s="22">
        <f t="shared" si="66"/>
        <v>21</v>
      </c>
      <c r="AG64" s="22">
        <f t="shared" si="66"/>
        <v>15</v>
      </c>
      <c r="AH64" s="22">
        <f t="shared" si="66"/>
        <v>20</v>
      </c>
      <c r="AI64" s="22">
        <f t="shared" si="66"/>
        <v>17</v>
      </c>
      <c r="AJ64" s="22">
        <f t="shared" si="66"/>
        <v>17</v>
      </c>
      <c r="AK64" s="22">
        <f t="shared" si="66"/>
        <v>23</v>
      </c>
      <c r="AL64" s="22">
        <f t="shared" si="66"/>
        <v>20</v>
      </c>
      <c r="AM64" s="22">
        <f t="shared" si="66"/>
        <v>12</v>
      </c>
      <c r="AN64" s="22">
        <f t="shared" si="66"/>
        <v>12</v>
      </c>
      <c r="AO64" s="22">
        <f t="shared" si="66"/>
        <v>18</v>
      </c>
      <c r="AP64" s="22">
        <f t="shared" si="66"/>
        <v>9</v>
      </c>
      <c r="AQ64" s="22">
        <f t="shared" si="66"/>
        <v>14</v>
      </c>
      <c r="AR64" s="22">
        <f t="shared" si="66"/>
        <v>8</v>
      </c>
      <c r="AS64" s="22">
        <f t="shared" si="66"/>
        <v>10</v>
      </c>
      <c r="AT64" s="22">
        <f t="shared" si="66"/>
        <v>15</v>
      </c>
      <c r="AU64" s="22">
        <f t="shared" si="66"/>
        <v>12</v>
      </c>
      <c r="AV64" s="22">
        <f t="shared" si="66"/>
        <v>6</v>
      </c>
      <c r="AW64" s="22">
        <f t="shared" si="66"/>
        <v>11</v>
      </c>
      <c r="AX64" s="22">
        <f t="shared" si="66"/>
        <v>20</v>
      </c>
      <c r="AY64" s="22">
        <f t="shared" si="66"/>
        <v>17</v>
      </c>
      <c r="AZ64" s="22">
        <f t="shared" si="66"/>
        <v>16</v>
      </c>
      <c r="BA64" s="22">
        <f t="shared" si="66"/>
        <v>12</v>
      </c>
      <c r="BB64" s="22">
        <f t="shared" si="66"/>
        <v>13</v>
      </c>
      <c r="BC64" s="22">
        <f t="shared" si="66"/>
        <v>12</v>
      </c>
      <c r="BD64" s="22">
        <f t="shared" si="66"/>
        <v>17</v>
      </c>
      <c r="BE64" s="22">
        <f t="shared" si="66"/>
        <v>22</v>
      </c>
      <c r="BF64" s="22">
        <f t="shared" si="66"/>
        <v>21</v>
      </c>
      <c r="BG64" s="23">
        <f>SUM(AE64:BF64)/28</f>
        <v>15.285714285714286</v>
      </c>
    </row>
    <row r="65" spans="1:59" ht="12" customHeight="1" x14ac:dyDescent="0.2">
      <c r="A65" s="12">
        <v>25</v>
      </c>
      <c r="B65" s="13" t="s">
        <v>182</v>
      </c>
      <c r="C65" s="14">
        <v>12</v>
      </c>
      <c r="D65" s="15">
        <v>30.3</v>
      </c>
      <c r="E65" s="16">
        <v>7660</v>
      </c>
      <c r="F65" s="17">
        <v>17</v>
      </c>
      <c r="G65" s="13" t="s">
        <v>143</v>
      </c>
      <c r="H65" s="14">
        <v>16</v>
      </c>
      <c r="I65" s="15">
        <v>31</v>
      </c>
      <c r="J65" s="16">
        <v>10140</v>
      </c>
      <c r="K65" s="17">
        <v>12</v>
      </c>
      <c r="L65" s="13" t="s">
        <v>177</v>
      </c>
      <c r="M65" s="14">
        <v>10</v>
      </c>
      <c r="N65" s="15">
        <v>29.5</v>
      </c>
      <c r="O65" s="16">
        <v>6380</v>
      </c>
      <c r="P65" s="17">
        <v>13</v>
      </c>
      <c r="Q65" s="13" t="s">
        <v>54</v>
      </c>
      <c r="R65" s="14">
        <v>5</v>
      </c>
      <c r="S65" s="15">
        <v>41</v>
      </c>
      <c r="T65" s="16">
        <v>3400</v>
      </c>
      <c r="U65" s="17">
        <v>24</v>
      </c>
      <c r="V65" s="13" t="s">
        <v>57</v>
      </c>
      <c r="W65" s="14">
        <v>1</v>
      </c>
      <c r="X65" s="15">
        <v>22.6</v>
      </c>
      <c r="Y65" s="16">
        <v>560</v>
      </c>
      <c r="Z65" s="17">
        <v>28</v>
      </c>
      <c r="AA65" s="18">
        <f t="shared" si="35"/>
        <v>44</v>
      </c>
      <c r="AB65" s="19">
        <f t="shared" si="33"/>
        <v>-19</v>
      </c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2"/>
    </row>
    <row r="66" spans="1:59" ht="12" customHeight="1" x14ac:dyDescent="0.2">
      <c r="A66" s="12">
        <v>26</v>
      </c>
      <c r="B66" s="13" t="s">
        <v>115</v>
      </c>
      <c r="C66" s="14">
        <v>8</v>
      </c>
      <c r="D66" s="15">
        <v>30.6</v>
      </c>
      <c r="E66" s="16">
        <v>4980</v>
      </c>
      <c r="F66" s="17">
        <v>23</v>
      </c>
      <c r="G66" s="13" t="s">
        <v>122</v>
      </c>
      <c r="H66" s="14">
        <v>11</v>
      </c>
      <c r="I66" s="15">
        <v>31.3</v>
      </c>
      <c r="J66" s="16">
        <v>7020</v>
      </c>
      <c r="K66" s="17">
        <v>16</v>
      </c>
      <c r="L66" s="13" t="s">
        <v>152</v>
      </c>
      <c r="M66" s="14">
        <v>13</v>
      </c>
      <c r="N66" s="15">
        <v>31</v>
      </c>
      <c r="O66" s="16">
        <v>8120</v>
      </c>
      <c r="P66" s="17">
        <v>9</v>
      </c>
      <c r="Q66" s="13" t="s">
        <v>68</v>
      </c>
      <c r="R66" s="14">
        <v>16</v>
      </c>
      <c r="S66" s="15">
        <v>30</v>
      </c>
      <c r="T66" s="16">
        <v>10560</v>
      </c>
      <c r="U66" s="17">
        <v>6</v>
      </c>
      <c r="V66" s="13" t="s">
        <v>108</v>
      </c>
      <c r="W66" s="14">
        <v>18</v>
      </c>
      <c r="X66" s="15">
        <v>35.9</v>
      </c>
      <c r="Y66" s="16">
        <v>11840</v>
      </c>
      <c r="Z66" s="17">
        <v>5</v>
      </c>
      <c r="AA66" s="18">
        <f t="shared" si="35"/>
        <v>66</v>
      </c>
      <c r="AB66" s="19">
        <f t="shared" si="33"/>
        <v>3</v>
      </c>
      <c r="AD66" s="57" t="s">
        <v>218</v>
      </c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</row>
    <row r="67" spans="1:59" ht="12" customHeight="1" x14ac:dyDescent="0.2">
      <c r="A67" s="12">
        <v>27</v>
      </c>
      <c r="B67" s="13" t="s">
        <v>53</v>
      </c>
      <c r="C67" s="14">
        <v>9</v>
      </c>
      <c r="D67" s="15">
        <v>34.299999999999997</v>
      </c>
      <c r="E67" s="16">
        <v>5940</v>
      </c>
      <c r="F67" s="17">
        <v>20</v>
      </c>
      <c r="G67" s="13" t="s">
        <v>95</v>
      </c>
      <c r="H67" s="14">
        <v>29</v>
      </c>
      <c r="I67" s="15">
        <v>34.5</v>
      </c>
      <c r="J67" s="16">
        <v>19020</v>
      </c>
      <c r="K67" s="17">
        <v>2</v>
      </c>
      <c r="L67" s="13" t="s">
        <v>81</v>
      </c>
      <c r="M67" s="14">
        <v>13</v>
      </c>
      <c r="N67" s="15">
        <v>37.200000000000003</v>
      </c>
      <c r="O67" s="16">
        <v>9020</v>
      </c>
      <c r="P67" s="17">
        <v>5</v>
      </c>
      <c r="Q67" s="13" t="s">
        <v>88</v>
      </c>
      <c r="R67" s="14">
        <v>8</v>
      </c>
      <c r="S67" s="15">
        <v>41</v>
      </c>
      <c r="T67" s="16">
        <v>5400</v>
      </c>
      <c r="U67" s="17">
        <v>15</v>
      </c>
      <c r="V67" s="13" t="s">
        <v>183</v>
      </c>
      <c r="W67" s="14">
        <v>9</v>
      </c>
      <c r="X67" s="15">
        <v>35.700000000000003</v>
      </c>
      <c r="Y67" s="16">
        <v>6080</v>
      </c>
      <c r="Z67" s="17">
        <v>14</v>
      </c>
      <c r="AA67" s="18">
        <f>SUM(C67,H67,M67,R67,W67)</f>
        <v>68</v>
      </c>
      <c r="AB67" s="19">
        <f t="shared" si="33"/>
        <v>5</v>
      </c>
      <c r="AD67" s="9" t="s">
        <v>240</v>
      </c>
      <c r="AE67" s="40" t="s">
        <v>188</v>
      </c>
      <c r="AF67" s="40" t="s">
        <v>28</v>
      </c>
      <c r="AG67" s="40" t="s">
        <v>186</v>
      </c>
      <c r="AH67" s="40" t="s">
        <v>26</v>
      </c>
      <c r="AI67" s="40" t="s">
        <v>27</v>
      </c>
      <c r="AJ67" s="40" t="s">
        <v>23</v>
      </c>
      <c r="AK67" s="40" t="s">
        <v>24</v>
      </c>
      <c r="AL67" s="40" t="s">
        <v>22</v>
      </c>
      <c r="AM67" s="40" t="s">
        <v>195</v>
      </c>
      <c r="AN67" s="40" t="s">
        <v>30</v>
      </c>
      <c r="AO67" s="40" t="s">
        <v>185</v>
      </c>
      <c r="AP67" s="40" t="s">
        <v>201</v>
      </c>
      <c r="AQ67" s="40" t="s">
        <v>200</v>
      </c>
      <c r="AR67" s="40" t="s">
        <v>221</v>
      </c>
      <c r="AS67" s="40" t="s">
        <v>197</v>
      </c>
      <c r="AT67" s="40" t="s">
        <v>189</v>
      </c>
      <c r="AU67" s="40" t="s">
        <v>191</v>
      </c>
      <c r="AV67" s="40" t="s">
        <v>29</v>
      </c>
      <c r="AW67" s="40" t="s">
        <v>193</v>
      </c>
      <c r="AX67" s="40" t="s">
        <v>184</v>
      </c>
      <c r="AY67" s="40" t="s">
        <v>190</v>
      </c>
      <c r="AZ67" s="40" t="s">
        <v>187</v>
      </c>
      <c r="BA67" s="40" t="s">
        <v>194</v>
      </c>
      <c r="BB67" s="40" t="s">
        <v>192</v>
      </c>
      <c r="BC67" s="40" t="s">
        <v>196</v>
      </c>
      <c r="BD67" s="40" t="s">
        <v>198</v>
      </c>
      <c r="BE67" s="40" t="s">
        <v>25</v>
      </c>
      <c r="BF67" s="40" t="s">
        <v>199</v>
      </c>
      <c r="BG67" s="11" t="s">
        <v>239</v>
      </c>
    </row>
    <row r="68" spans="1:59" ht="12" customHeight="1" x14ac:dyDescent="0.2">
      <c r="A68" s="12">
        <v>28</v>
      </c>
      <c r="B68" s="13" t="s">
        <v>76</v>
      </c>
      <c r="C68" s="14">
        <v>11</v>
      </c>
      <c r="D68" s="15">
        <v>29.5</v>
      </c>
      <c r="E68" s="16">
        <v>6820</v>
      </c>
      <c r="F68" s="17">
        <v>19</v>
      </c>
      <c r="G68" s="13" t="s">
        <v>106</v>
      </c>
      <c r="H68" s="14">
        <v>19</v>
      </c>
      <c r="I68" s="15">
        <v>35.1</v>
      </c>
      <c r="J68" s="16">
        <v>13160</v>
      </c>
      <c r="K68" s="17">
        <v>5</v>
      </c>
      <c r="L68" s="13" t="s">
        <v>119</v>
      </c>
      <c r="M68" s="14">
        <v>8</v>
      </c>
      <c r="N68" s="15">
        <v>31.8</v>
      </c>
      <c r="O68" s="16">
        <v>5140</v>
      </c>
      <c r="P68" s="17">
        <v>19</v>
      </c>
      <c r="Q68" s="13" t="s">
        <v>159</v>
      </c>
      <c r="R68" s="14">
        <v>7</v>
      </c>
      <c r="S68" s="15">
        <v>35.5</v>
      </c>
      <c r="T68" s="16">
        <v>4440</v>
      </c>
      <c r="U68" s="17">
        <v>17</v>
      </c>
      <c r="V68" s="13" t="s">
        <v>225</v>
      </c>
      <c r="W68" s="14">
        <v>3</v>
      </c>
      <c r="X68" s="15">
        <v>28</v>
      </c>
      <c r="Y68" s="16">
        <v>1920</v>
      </c>
      <c r="Z68" s="17">
        <v>24</v>
      </c>
      <c r="AA68" s="18">
        <f t="shared" si="35"/>
        <v>48</v>
      </c>
      <c r="AB68" s="19">
        <f t="shared" si="33"/>
        <v>-15</v>
      </c>
      <c r="AD68" s="20">
        <v>1</v>
      </c>
      <c r="AE68" s="12">
        <v>1</v>
      </c>
      <c r="AF68" s="12">
        <v>5</v>
      </c>
      <c r="AG68" s="12">
        <v>13</v>
      </c>
      <c r="AH68" s="12">
        <v>2</v>
      </c>
      <c r="AI68" s="12">
        <v>18</v>
      </c>
      <c r="AJ68" s="12">
        <v>15</v>
      </c>
      <c r="AK68" s="12">
        <v>11</v>
      </c>
      <c r="AL68" s="12">
        <v>8</v>
      </c>
      <c r="AM68" s="12">
        <v>25</v>
      </c>
      <c r="AN68" s="12">
        <v>26</v>
      </c>
      <c r="AO68" s="12">
        <v>10</v>
      </c>
      <c r="AP68" s="12">
        <v>28</v>
      </c>
      <c r="AQ68" s="12">
        <v>12</v>
      </c>
      <c r="AR68" s="12">
        <v>21</v>
      </c>
      <c r="AS68" s="12">
        <v>23</v>
      </c>
      <c r="AT68" s="12">
        <v>7</v>
      </c>
      <c r="AU68" s="12">
        <v>19</v>
      </c>
      <c r="AV68" s="12">
        <v>27</v>
      </c>
      <c r="AW68" s="12">
        <v>24</v>
      </c>
      <c r="AX68" s="12">
        <v>22</v>
      </c>
      <c r="AY68" s="12">
        <v>17</v>
      </c>
      <c r="AZ68" s="12">
        <v>9</v>
      </c>
      <c r="BA68" s="12">
        <v>20</v>
      </c>
      <c r="BB68" s="12">
        <v>14</v>
      </c>
      <c r="BC68" s="12">
        <v>4</v>
      </c>
      <c r="BD68" s="12">
        <v>16</v>
      </c>
      <c r="BE68" s="12">
        <v>3</v>
      </c>
      <c r="BF68" s="12">
        <v>6</v>
      </c>
      <c r="BG68" s="21">
        <f>SUM(AE68:BF68)/28</f>
        <v>14.5</v>
      </c>
    </row>
    <row r="69" spans="1:59" ht="12" customHeight="1" x14ac:dyDescent="0.2">
      <c r="A69" s="28" t="s">
        <v>32</v>
      </c>
      <c r="B69" s="53" t="s">
        <v>3</v>
      </c>
      <c r="C69" s="53"/>
      <c r="D69" s="53"/>
      <c r="E69" s="53"/>
      <c r="F69" s="53"/>
      <c r="G69" s="53" t="s">
        <v>6</v>
      </c>
      <c r="H69" s="53"/>
      <c r="I69" s="53"/>
      <c r="J69" s="53"/>
      <c r="K69" s="53"/>
      <c r="L69" s="53" t="s">
        <v>5</v>
      </c>
      <c r="M69" s="53"/>
      <c r="N69" s="53"/>
      <c r="O69" s="53"/>
      <c r="P69" s="53"/>
      <c r="Q69" s="53" t="s">
        <v>12</v>
      </c>
      <c r="R69" s="53"/>
      <c r="S69" s="53"/>
      <c r="T69" s="53"/>
      <c r="U69" s="53"/>
      <c r="V69" s="53" t="s">
        <v>11</v>
      </c>
      <c r="W69" s="53"/>
      <c r="X69" s="53"/>
      <c r="Y69" s="53"/>
      <c r="Z69" s="53"/>
      <c r="AA69" s="54">
        <f>SUM(AA41:AA68)</f>
        <v>1754</v>
      </c>
      <c r="AB69" s="29" t="s">
        <v>16</v>
      </c>
      <c r="AD69" s="20">
        <v>2</v>
      </c>
      <c r="AE69" s="12">
        <v>20</v>
      </c>
      <c r="AF69" s="12">
        <v>19</v>
      </c>
      <c r="AG69" s="12">
        <v>10</v>
      </c>
      <c r="AH69" s="12">
        <v>15</v>
      </c>
      <c r="AI69" s="12">
        <v>5</v>
      </c>
      <c r="AJ69" s="12">
        <v>7</v>
      </c>
      <c r="AK69" s="12">
        <v>1</v>
      </c>
      <c r="AL69" s="12">
        <v>2</v>
      </c>
      <c r="AM69" s="12">
        <v>22</v>
      </c>
      <c r="AN69" s="12">
        <v>4</v>
      </c>
      <c r="AO69" s="12">
        <v>11</v>
      </c>
      <c r="AP69" s="12">
        <v>27</v>
      </c>
      <c r="AQ69" s="12">
        <v>24</v>
      </c>
      <c r="AR69" s="12">
        <v>26</v>
      </c>
      <c r="AS69" s="12">
        <v>28</v>
      </c>
      <c r="AT69" s="12">
        <v>13</v>
      </c>
      <c r="AU69" s="12">
        <v>14</v>
      </c>
      <c r="AV69" s="12">
        <v>23</v>
      </c>
      <c r="AW69" s="12">
        <v>9</v>
      </c>
      <c r="AX69" s="12">
        <v>3</v>
      </c>
      <c r="AY69" s="12">
        <v>25</v>
      </c>
      <c r="AZ69" s="12">
        <v>8</v>
      </c>
      <c r="BA69" s="12">
        <v>6</v>
      </c>
      <c r="BB69" s="12">
        <v>18</v>
      </c>
      <c r="BC69" s="12">
        <v>17</v>
      </c>
      <c r="BD69" s="12">
        <v>21</v>
      </c>
      <c r="BE69" s="12">
        <v>16</v>
      </c>
      <c r="BF69" s="12">
        <v>12</v>
      </c>
      <c r="BG69" s="21">
        <f t="shared" ref="BG69:BG73" si="67">SUM(AE69:BF69)/28</f>
        <v>14.5</v>
      </c>
    </row>
    <row r="70" spans="1:59" ht="12" customHeight="1" x14ac:dyDescent="0.2">
      <c r="A70" s="33">
        <v>2023</v>
      </c>
      <c r="B70" s="53" t="s">
        <v>4</v>
      </c>
      <c r="C70" s="53"/>
      <c r="D70" s="53"/>
      <c r="E70" s="53"/>
      <c r="F70" s="53"/>
      <c r="G70" s="53" t="s">
        <v>4</v>
      </c>
      <c r="H70" s="53"/>
      <c r="I70" s="53"/>
      <c r="J70" s="53"/>
      <c r="K70" s="53"/>
      <c r="L70" s="53" t="s">
        <v>4</v>
      </c>
      <c r="M70" s="53"/>
      <c r="N70" s="53"/>
      <c r="O70" s="53"/>
      <c r="P70" s="53"/>
      <c r="Q70" s="53" t="s">
        <v>4</v>
      </c>
      <c r="R70" s="53"/>
      <c r="S70" s="53"/>
      <c r="T70" s="53"/>
      <c r="U70" s="53"/>
      <c r="V70" s="53" t="s">
        <v>4</v>
      </c>
      <c r="W70" s="53"/>
      <c r="X70" s="53"/>
      <c r="Y70" s="53"/>
      <c r="Z70" s="53"/>
      <c r="AA70" s="54"/>
      <c r="AB70" s="34" t="s">
        <v>17</v>
      </c>
      <c r="AD70" s="20">
        <v>3</v>
      </c>
      <c r="AE70" s="12">
        <v>16</v>
      </c>
      <c r="AF70" s="12">
        <v>6</v>
      </c>
      <c r="AG70" s="12">
        <v>12</v>
      </c>
      <c r="AH70" s="12">
        <v>2</v>
      </c>
      <c r="AI70" s="12">
        <v>8</v>
      </c>
      <c r="AJ70" s="12">
        <v>11</v>
      </c>
      <c r="AK70" s="12">
        <v>20</v>
      </c>
      <c r="AL70" s="12">
        <v>1</v>
      </c>
      <c r="AM70" s="12">
        <v>17</v>
      </c>
      <c r="AN70" s="12">
        <v>27</v>
      </c>
      <c r="AO70" s="12">
        <v>5</v>
      </c>
      <c r="AP70" s="12">
        <v>13</v>
      </c>
      <c r="AQ70" s="12">
        <v>24</v>
      </c>
      <c r="AR70" s="12">
        <v>25</v>
      </c>
      <c r="AS70" s="12">
        <v>19</v>
      </c>
      <c r="AT70" s="12">
        <v>10</v>
      </c>
      <c r="AU70" s="12">
        <v>23</v>
      </c>
      <c r="AV70" s="12">
        <v>22</v>
      </c>
      <c r="AW70" s="12">
        <v>4</v>
      </c>
      <c r="AX70" s="12">
        <v>14</v>
      </c>
      <c r="AY70" s="12">
        <v>21</v>
      </c>
      <c r="AZ70" s="12">
        <v>18</v>
      </c>
      <c r="BA70" s="12">
        <v>28</v>
      </c>
      <c r="BB70" s="12">
        <v>9</v>
      </c>
      <c r="BC70" s="12">
        <v>7</v>
      </c>
      <c r="BD70" s="12">
        <v>26</v>
      </c>
      <c r="BE70" s="12">
        <v>3</v>
      </c>
      <c r="BF70" s="12">
        <v>15</v>
      </c>
      <c r="BG70" s="21">
        <f t="shared" si="67"/>
        <v>14.5</v>
      </c>
    </row>
    <row r="71" spans="1:59" ht="12" customHeight="1" x14ac:dyDescent="0.2">
      <c r="A71" s="35" t="s">
        <v>163</v>
      </c>
      <c r="B71" s="54">
        <f>SUM(C41:C68)</f>
        <v>455</v>
      </c>
      <c r="C71" s="54"/>
      <c r="D71" s="54"/>
      <c r="E71" s="54"/>
      <c r="F71" s="54"/>
      <c r="G71" s="54">
        <f>SUM(H41:H68)</f>
        <v>397</v>
      </c>
      <c r="H71" s="54"/>
      <c r="I71" s="54"/>
      <c r="J71" s="54"/>
      <c r="K71" s="54"/>
      <c r="L71" s="54">
        <f>SUM(M41:M68)</f>
        <v>296</v>
      </c>
      <c r="M71" s="54"/>
      <c r="N71" s="54"/>
      <c r="O71" s="54"/>
      <c r="P71" s="54"/>
      <c r="Q71" s="54">
        <f>SUM(R41:R68)</f>
        <v>305</v>
      </c>
      <c r="R71" s="54"/>
      <c r="S71" s="54"/>
      <c r="T71" s="54"/>
      <c r="U71" s="54"/>
      <c r="V71" s="54">
        <f>SUM(W41:W68)</f>
        <v>301</v>
      </c>
      <c r="W71" s="54"/>
      <c r="X71" s="54"/>
      <c r="Y71" s="54"/>
      <c r="Z71" s="54"/>
      <c r="AA71" s="54"/>
      <c r="AB71" s="37">
        <f>SUM(AA41:AA68)/28</f>
        <v>62.642857142857146</v>
      </c>
      <c r="AD71" s="20">
        <v>4</v>
      </c>
      <c r="AE71" s="12">
        <v>5</v>
      </c>
      <c r="AF71" s="12">
        <v>18</v>
      </c>
      <c r="AG71" s="12">
        <v>20</v>
      </c>
      <c r="AH71" s="12">
        <v>10</v>
      </c>
      <c r="AI71" s="12">
        <v>19</v>
      </c>
      <c r="AJ71" s="12">
        <v>3</v>
      </c>
      <c r="AK71" s="12">
        <v>2</v>
      </c>
      <c r="AL71" s="12">
        <v>13</v>
      </c>
      <c r="AM71" s="12">
        <v>22</v>
      </c>
      <c r="AN71" s="12">
        <v>6</v>
      </c>
      <c r="AO71" s="12">
        <v>9</v>
      </c>
      <c r="AP71" s="12">
        <v>25</v>
      </c>
      <c r="AQ71" s="12">
        <v>16</v>
      </c>
      <c r="AR71" s="12">
        <v>26</v>
      </c>
      <c r="AS71" s="12">
        <v>28</v>
      </c>
      <c r="AT71" s="12">
        <v>17</v>
      </c>
      <c r="AU71" s="12">
        <v>12</v>
      </c>
      <c r="AV71" s="12">
        <v>21</v>
      </c>
      <c r="AW71" s="12">
        <v>15</v>
      </c>
      <c r="AX71" s="12">
        <v>4</v>
      </c>
      <c r="AY71" s="12">
        <v>7</v>
      </c>
      <c r="AZ71" s="12">
        <v>14</v>
      </c>
      <c r="BA71" s="12">
        <v>24</v>
      </c>
      <c r="BB71" s="12">
        <v>23</v>
      </c>
      <c r="BC71" s="12">
        <v>27</v>
      </c>
      <c r="BD71" s="12">
        <v>11</v>
      </c>
      <c r="BE71" s="12">
        <v>1</v>
      </c>
      <c r="BF71" s="12">
        <v>8</v>
      </c>
      <c r="BG71" s="21">
        <f t="shared" si="67"/>
        <v>14.5</v>
      </c>
    </row>
    <row r="72" spans="1:59" ht="12" customHeight="1" x14ac:dyDescent="0.2">
      <c r="A72" s="24"/>
      <c r="B72" s="44"/>
      <c r="C72" s="45"/>
      <c r="D72" s="46"/>
      <c r="E72" s="45"/>
      <c r="F72" s="45"/>
      <c r="G72" s="44"/>
      <c r="H72" s="45"/>
      <c r="I72" s="46"/>
      <c r="J72" s="45"/>
      <c r="K72" s="45"/>
      <c r="L72" s="44"/>
      <c r="M72" s="45"/>
      <c r="N72" s="46"/>
      <c r="O72" s="45"/>
      <c r="P72" s="45"/>
      <c r="Q72" s="44"/>
      <c r="R72" s="45"/>
      <c r="S72" s="46"/>
      <c r="T72" s="45"/>
      <c r="U72" s="45"/>
      <c r="V72" s="44"/>
      <c r="AD72" s="20">
        <v>5</v>
      </c>
      <c r="AE72" s="12">
        <v>18</v>
      </c>
      <c r="AF72" s="12">
        <v>7</v>
      </c>
      <c r="AG72" s="12">
        <v>13</v>
      </c>
      <c r="AH72" s="12">
        <v>5</v>
      </c>
      <c r="AI72" s="12">
        <v>22</v>
      </c>
      <c r="AJ72" s="12">
        <v>11</v>
      </c>
      <c r="AK72" s="12">
        <v>2</v>
      </c>
      <c r="AL72" s="12">
        <v>1</v>
      </c>
      <c r="AM72" s="12">
        <v>6</v>
      </c>
      <c r="AN72" s="12">
        <v>19</v>
      </c>
      <c r="AO72" s="12">
        <v>9</v>
      </c>
      <c r="AP72" s="12">
        <v>23</v>
      </c>
      <c r="AQ72" s="12">
        <v>21</v>
      </c>
      <c r="AR72" s="12">
        <v>24</v>
      </c>
      <c r="AS72" s="12">
        <v>12</v>
      </c>
      <c r="AT72" s="12">
        <v>16</v>
      </c>
      <c r="AU72" s="12">
        <v>26</v>
      </c>
      <c r="AV72" s="12">
        <v>25</v>
      </c>
      <c r="AW72" s="12">
        <v>27</v>
      </c>
      <c r="AX72" s="12">
        <v>3</v>
      </c>
      <c r="AY72" s="12">
        <v>14</v>
      </c>
      <c r="AZ72" s="12">
        <v>28</v>
      </c>
      <c r="BA72" s="12">
        <v>17</v>
      </c>
      <c r="BB72" s="12">
        <v>20</v>
      </c>
      <c r="BC72" s="12">
        <v>10</v>
      </c>
      <c r="BD72" s="12">
        <v>10</v>
      </c>
      <c r="BE72" s="12">
        <v>8</v>
      </c>
      <c r="BF72" s="12">
        <v>4</v>
      </c>
      <c r="BG72" s="21">
        <f t="shared" si="67"/>
        <v>14.321428571428571</v>
      </c>
    </row>
    <row r="73" spans="1:59" ht="12" customHeight="1" x14ac:dyDescent="0.2">
      <c r="A73" s="24"/>
      <c r="B73" s="48"/>
      <c r="C73" s="49"/>
      <c r="D73" s="50"/>
      <c r="E73" s="49"/>
      <c r="F73" s="49"/>
      <c r="G73" s="48"/>
      <c r="H73" s="49"/>
      <c r="I73" s="50"/>
      <c r="J73" s="49"/>
      <c r="K73" s="49"/>
      <c r="L73" s="48"/>
      <c r="M73" s="49"/>
      <c r="N73" s="50"/>
      <c r="O73" s="49"/>
      <c r="P73" s="49"/>
      <c r="Q73" s="48"/>
      <c r="R73" s="49"/>
      <c r="S73" s="50"/>
      <c r="T73" s="49"/>
      <c r="U73" s="49"/>
      <c r="V73" s="48"/>
      <c r="AD73" s="20" t="s">
        <v>21</v>
      </c>
      <c r="AE73" s="41">
        <f t="shared" ref="AE73:BF73" si="68">SUM(AE68:AE72)</f>
        <v>60</v>
      </c>
      <c r="AF73" s="41">
        <f t="shared" si="68"/>
        <v>55</v>
      </c>
      <c r="AG73" s="41">
        <f t="shared" si="68"/>
        <v>68</v>
      </c>
      <c r="AH73" s="41">
        <f t="shared" si="68"/>
        <v>34</v>
      </c>
      <c r="AI73" s="41">
        <f t="shared" si="68"/>
        <v>72</v>
      </c>
      <c r="AJ73" s="41">
        <f t="shared" si="68"/>
        <v>47</v>
      </c>
      <c r="AK73" s="41">
        <f t="shared" si="68"/>
        <v>36</v>
      </c>
      <c r="AL73" s="41">
        <f t="shared" si="68"/>
        <v>25</v>
      </c>
      <c r="AM73" s="41">
        <f t="shared" si="68"/>
        <v>92</v>
      </c>
      <c r="AN73" s="41">
        <f t="shared" si="68"/>
        <v>82</v>
      </c>
      <c r="AO73" s="41">
        <f t="shared" si="68"/>
        <v>44</v>
      </c>
      <c r="AP73" s="41">
        <f t="shared" si="68"/>
        <v>116</v>
      </c>
      <c r="AQ73" s="41">
        <f t="shared" si="68"/>
        <v>97</v>
      </c>
      <c r="AR73" s="41">
        <f t="shared" si="68"/>
        <v>122</v>
      </c>
      <c r="AS73" s="41">
        <f t="shared" si="68"/>
        <v>110</v>
      </c>
      <c r="AT73" s="41">
        <f t="shared" si="68"/>
        <v>63</v>
      </c>
      <c r="AU73" s="41">
        <f t="shared" si="68"/>
        <v>94</v>
      </c>
      <c r="AV73" s="41">
        <f t="shared" si="68"/>
        <v>118</v>
      </c>
      <c r="AW73" s="41">
        <f t="shared" si="68"/>
        <v>79</v>
      </c>
      <c r="AX73" s="41">
        <f t="shared" si="68"/>
        <v>46</v>
      </c>
      <c r="AY73" s="41">
        <f t="shared" si="68"/>
        <v>84</v>
      </c>
      <c r="AZ73" s="41">
        <f t="shared" si="68"/>
        <v>77</v>
      </c>
      <c r="BA73" s="41">
        <f t="shared" si="68"/>
        <v>95</v>
      </c>
      <c r="BB73" s="41">
        <f t="shared" si="68"/>
        <v>84</v>
      </c>
      <c r="BC73" s="41">
        <f t="shared" si="68"/>
        <v>65</v>
      </c>
      <c r="BD73" s="41">
        <f t="shared" si="68"/>
        <v>84</v>
      </c>
      <c r="BE73" s="41">
        <f t="shared" si="68"/>
        <v>31</v>
      </c>
      <c r="BF73" s="41">
        <f t="shared" si="68"/>
        <v>45</v>
      </c>
      <c r="BG73" s="23">
        <f t="shared" si="67"/>
        <v>72.321428571428569</v>
      </c>
    </row>
    <row r="74" spans="1:59" ht="12" customHeight="1" x14ac:dyDescent="0.2">
      <c r="A74" s="24"/>
      <c r="B74" s="48"/>
      <c r="C74" s="49"/>
      <c r="D74" s="50"/>
      <c r="E74" s="49"/>
      <c r="F74" s="49"/>
      <c r="G74" s="48"/>
      <c r="H74" s="49"/>
      <c r="I74" s="50"/>
      <c r="J74" s="49"/>
      <c r="K74" s="49"/>
      <c r="L74" s="48"/>
      <c r="M74" s="49"/>
      <c r="N74" s="50"/>
      <c r="O74" s="49"/>
      <c r="P74" s="49"/>
      <c r="Q74" s="48"/>
      <c r="R74" s="49"/>
      <c r="S74" s="50"/>
      <c r="T74" s="49"/>
      <c r="U74" s="49"/>
      <c r="V74" s="48"/>
    </row>
    <row r="75" spans="1:59" ht="12" customHeight="1" x14ac:dyDescent="0.2">
      <c r="A75" s="61" t="s">
        <v>173</v>
      </c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D75" s="57" t="s">
        <v>209</v>
      </c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</row>
    <row r="76" spans="1:59" ht="12" customHeight="1" x14ac:dyDescent="0.2">
      <c r="A76" s="2" t="s">
        <v>8</v>
      </c>
      <c r="B76" s="56" t="s">
        <v>166</v>
      </c>
      <c r="C76" s="56"/>
      <c r="D76" s="56"/>
      <c r="E76" s="56"/>
      <c r="F76" s="56"/>
      <c r="G76" s="55" t="s">
        <v>167</v>
      </c>
      <c r="H76" s="55"/>
      <c r="I76" s="55"/>
      <c r="J76" s="55"/>
      <c r="K76" s="55"/>
      <c r="L76" s="55" t="s">
        <v>168</v>
      </c>
      <c r="M76" s="55"/>
      <c r="N76" s="55"/>
      <c r="O76" s="55"/>
      <c r="P76" s="55"/>
      <c r="Q76" s="56" t="s">
        <v>169</v>
      </c>
      <c r="R76" s="56"/>
      <c r="S76" s="56"/>
      <c r="T76" s="56"/>
      <c r="U76" s="56"/>
      <c r="V76" s="55" t="s">
        <v>170</v>
      </c>
      <c r="W76" s="55"/>
      <c r="X76" s="55"/>
      <c r="Y76" s="55"/>
      <c r="Z76" s="55"/>
      <c r="AA76" s="3" t="s">
        <v>9</v>
      </c>
      <c r="AB76" s="2" t="s">
        <v>18</v>
      </c>
      <c r="AD76" s="64" t="s">
        <v>202</v>
      </c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5"/>
      <c r="BD76" s="65"/>
      <c r="BE76" s="65"/>
      <c r="BF76" s="65"/>
      <c r="BG76" s="66"/>
    </row>
    <row r="77" spans="1:59" ht="12" customHeight="1" x14ac:dyDescent="0.2">
      <c r="A77" s="3" t="s">
        <v>14</v>
      </c>
      <c r="B77" s="5" t="s">
        <v>7</v>
      </c>
      <c r="C77" s="6" t="s">
        <v>0</v>
      </c>
      <c r="D77" s="7" t="s">
        <v>1</v>
      </c>
      <c r="E77" s="6" t="s">
        <v>2</v>
      </c>
      <c r="F77" s="6" t="s">
        <v>13</v>
      </c>
      <c r="G77" s="8" t="s">
        <v>7</v>
      </c>
      <c r="H77" s="6" t="s">
        <v>0</v>
      </c>
      <c r="I77" s="7" t="s">
        <v>1</v>
      </c>
      <c r="J77" s="6" t="s">
        <v>2</v>
      </c>
      <c r="K77" s="6" t="s">
        <v>13</v>
      </c>
      <c r="L77" s="8" t="s">
        <v>7</v>
      </c>
      <c r="M77" s="6" t="s">
        <v>0</v>
      </c>
      <c r="N77" s="7" t="s">
        <v>1</v>
      </c>
      <c r="O77" s="6" t="s">
        <v>2</v>
      </c>
      <c r="P77" s="6" t="s">
        <v>13</v>
      </c>
      <c r="Q77" s="5" t="s">
        <v>7</v>
      </c>
      <c r="R77" s="6" t="s">
        <v>0</v>
      </c>
      <c r="S77" s="7" t="s">
        <v>1</v>
      </c>
      <c r="T77" s="6" t="s">
        <v>2</v>
      </c>
      <c r="U77" s="6" t="s">
        <v>13</v>
      </c>
      <c r="V77" s="5" t="s">
        <v>7</v>
      </c>
      <c r="W77" s="6" t="s">
        <v>0</v>
      </c>
      <c r="X77" s="6" t="s">
        <v>1</v>
      </c>
      <c r="Y77" s="6" t="s">
        <v>2</v>
      </c>
      <c r="Z77" s="6" t="s">
        <v>13</v>
      </c>
      <c r="AA77" s="6" t="s">
        <v>10</v>
      </c>
      <c r="AB77" s="3" t="s">
        <v>15</v>
      </c>
      <c r="AD77" s="9" t="s">
        <v>240</v>
      </c>
      <c r="AE77" s="10" t="s">
        <v>188</v>
      </c>
      <c r="AF77" s="10" t="s">
        <v>28</v>
      </c>
      <c r="AG77" s="10" t="s">
        <v>186</v>
      </c>
      <c r="AH77" s="10" t="s">
        <v>26</v>
      </c>
      <c r="AI77" s="10" t="s">
        <v>27</v>
      </c>
      <c r="AJ77" s="10" t="s">
        <v>23</v>
      </c>
      <c r="AK77" s="10" t="s">
        <v>24</v>
      </c>
      <c r="AL77" s="10" t="s">
        <v>22</v>
      </c>
      <c r="AM77" s="10" t="s">
        <v>195</v>
      </c>
      <c r="AN77" s="10" t="s">
        <v>30</v>
      </c>
      <c r="AO77" s="10" t="s">
        <v>185</v>
      </c>
      <c r="AP77" s="10" t="s">
        <v>201</v>
      </c>
      <c r="AQ77" s="40" t="s">
        <v>200</v>
      </c>
      <c r="AR77" s="40" t="s">
        <v>221</v>
      </c>
      <c r="AS77" s="10" t="s">
        <v>197</v>
      </c>
      <c r="AT77" s="10" t="s">
        <v>189</v>
      </c>
      <c r="AU77" s="10" t="s">
        <v>191</v>
      </c>
      <c r="AV77" s="10" t="s">
        <v>29</v>
      </c>
      <c r="AW77" s="10" t="s">
        <v>193</v>
      </c>
      <c r="AX77" s="10" t="s">
        <v>184</v>
      </c>
      <c r="AY77" s="10" t="s">
        <v>190</v>
      </c>
      <c r="AZ77" s="10" t="s">
        <v>187</v>
      </c>
      <c r="BA77" s="10" t="s">
        <v>194</v>
      </c>
      <c r="BB77" s="10" t="s">
        <v>192</v>
      </c>
      <c r="BC77" s="10" t="s">
        <v>196</v>
      </c>
      <c r="BD77" s="10" t="s">
        <v>198</v>
      </c>
      <c r="BE77" s="10" t="s">
        <v>25</v>
      </c>
      <c r="BF77" s="10" t="s">
        <v>199</v>
      </c>
      <c r="BG77" s="11" t="s">
        <v>238</v>
      </c>
    </row>
    <row r="78" spans="1:59" ht="12" customHeight="1" x14ac:dyDescent="0.2">
      <c r="A78" s="12">
        <v>1</v>
      </c>
      <c r="B78" s="13" t="s">
        <v>71</v>
      </c>
      <c r="C78" s="14">
        <v>6</v>
      </c>
      <c r="D78" s="15">
        <v>25</v>
      </c>
      <c r="E78" s="16">
        <v>3360</v>
      </c>
      <c r="F78" s="17">
        <v>27</v>
      </c>
      <c r="G78" s="13" t="s">
        <v>100</v>
      </c>
      <c r="H78" s="14">
        <v>4</v>
      </c>
      <c r="I78" s="15">
        <v>39.5</v>
      </c>
      <c r="J78" s="16">
        <v>2900</v>
      </c>
      <c r="K78" s="17">
        <v>14</v>
      </c>
      <c r="L78" s="13" t="s">
        <v>222</v>
      </c>
      <c r="M78" s="14">
        <v>7</v>
      </c>
      <c r="N78" s="15">
        <v>24.2</v>
      </c>
      <c r="O78" s="16">
        <v>3940</v>
      </c>
      <c r="P78" s="17">
        <v>25</v>
      </c>
      <c r="Q78" s="13" t="s">
        <v>86</v>
      </c>
      <c r="R78" s="14">
        <v>16</v>
      </c>
      <c r="S78" s="15">
        <v>36.5</v>
      </c>
      <c r="T78" s="16">
        <v>9860</v>
      </c>
      <c r="U78" s="17">
        <v>10</v>
      </c>
      <c r="V78" s="13" t="s">
        <v>92</v>
      </c>
      <c r="W78" s="14">
        <v>11</v>
      </c>
      <c r="X78" s="15">
        <v>40.5</v>
      </c>
      <c r="Y78" s="16">
        <v>6560</v>
      </c>
      <c r="Z78" s="17">
        <v>15</v>
      </c>
      <c r="AA78" s="18">
        <f>SUM(C78,H78,M78,R78,W78)</f>
        <v>44</v>
      </c>
      <c r="AB78" s="19">
        <f>SUM(AA78)-71</f>
        <v>-27</v>
      </c>
      <c r="AD78" s="20">
        <v>1</v>
      </c>
      <c r="AE78" s="12">
        <v>-14</v>
      </c>
      <c r="AF78" s="12">
        <v>17</v>
      </c>
      <c r="AG78" s="12">
        <v>27</v>
      </c>
      <c r="AH78" s="12">
        <v>13</v>
      </c>
      <c r="AI78" s="12">
        <v>-20</v>
      </c>
      <c r="AJ78" s="12">
        <v>4</v>
      </c>
      <c r="AK78" s="12">
        <v>8</v>
      </c>
      <c r="AL78" s="12">
        <v>42</v>
      </c>
      <c r="AM78" s="12">
        <v>-15</v>
      </c>
      <c r="AN78" s="12">
        <v>-9</v>
      </c>
      <c r="AO78" s="12">
        <v>23</v>
      </c>
      <c r="AP78" s="12">
        <v>-35</v>
      </c>
      <c r="AQ78" s="12">
        <v>-27</v>
      </c>
      <c r="AR78" s="12">
        <v>5</v>
      </c>
      <c r="AS78" s="12">
        <v>-20</v>
      </c>
      <c r="AT78" s="12">
        <v>-9</v>
      </c>
      <c r="AU78" s="12">
        <v>35</v>
      </c>
      <c r="AV78" s="12">
        <v>45</v>
      </c>
      <c r="AW78" s="12">
        <v>-22</v>
      </c>
      <c r="AX78" s="12">
        <v>1</v>
      </c>
      <c r="AY78" s="12">
        <v>12</v>
      </c>
      <c r="AZ78" s="12">
        <v>-16</v>
      </c>
      <c r="BA78" s="12">
        <v>-15</v>
      </c>
      <c r="BB78" s="12">
        <v>-22</v>
      </c>
      <c r="BC78" s="12">
        <v>-36</v>
      </c>
      <c r="BD78" s="12">
        <v>-1</v>
      </c>
      <c r="BE78" s="12">
        <v>18</v>
      </c>
      <c r="BF78" s="12">
        <v>-11</v>
      </c>
      <c r="BG78" s="21">
        <f>SUM(AE78:BF78)</f>
        <v>-22</v>
      </c>
    </row>
    <row r="79" spans="1:59" ht="12" customHeight="1" x14ac:dyDescent="0.2">
      <c r="A79" s="12">
        <v>2</v>
      </c>
      <c r="B79" s="13" t="s">
        <v>148</v>
      </c>
      <c r="C79" s="14">
        <v>32</v>
      </c>
      <c r="D79" s="15">
        <v>40.5</v>
      </c>
      <c r="E79" s="16">
        <v>18980</v>
      </c>
      <c r="F79" s="17">
        <v>6</v>
      </c>
      <c r="G79" s="13" t="s">
        <v>161</v>
      </c>
      <c r="H79" s="14">
        <v>3</v>
      </c>
      <c r="I79" s="15">
        <v>24</v>
      </c>
      <c r="J79" s="16">
        <v>1680</v>
      </c>
      <c r="K79" s="17">
        <v>22</v>
      </c>
      <c r="L79" s="13" t="s">
        <v>106</v>
      </c>
      <c r="M79" s="14">
        <v>11</v>
      </c>
      <c r="N79" s="15">
        <v>45</v>
      </c>
      <c r="O79" s="16">
        <v>7440</v>
      </c>
      <c r="P79" s="17">
        <v>17</v>
      </c>
      <c r="Q79" s="13" t="s">
        <v>65</v>
      </c>
      <c r="R79" s="14">
        <v>8</v>
      </c>
      <c r="S79" s="15">
        <v>23</v>
      </c>
      <c r="T79" s="16">
        <v>4360</v>
      </c>
      <c r="U79" s="17">
        <v>23</v>
      </c>
      <c r="V79" s="13" t="s">
        <v>68</v>
      </c>
      <c r="W79" s="14">
        <v>18</v>
      </c>
      <c r="X79" s="15">
        <v>25.4</v>
      </c>
      <c r="Y79" s="16">
        <v>9860</v>
      </c>
      <c r="Z79" s="17">
        <v>9</v>
      </c>
      <c r="AA79" s="18">
        <f>SUM(C79,H79,M79,R79,W79)</f>
        <v>72</v>
      </c>
      <c r="AB79" s="19">
        <f t="shared" ref="AB79:AB105" si="69">SUM(AA79)-71</f>
        <v>1</v>
      </c>
      <c r="AD79" s="20">
        <v>2</v>
      </c>
      <c r="AE79" s="12">
        <v>12</v>
      </c>
      <c r="AF79" s="12">
        <v>23</v>
      </c>
      <c r="AG79" s="12">
        <v>-16</v>
      </c>
      <c r="AH79" s="12">
        <v>-35</v>
      </c>
      <c r="AI79" s="12">
        <v>27</v>
      </c>
      <c r="AJ79" s="12">
        <v>-22</v>
      </c>
      <c r="AK79" s="12">
        <v>13</v>
      </c>
      <c r="AL79" s="12">
        <v>-1</v>
      </c>
      <c r="AM79" s="12">
        <v>45</v>
      </c>
      <c r="AN79" s="12">
        <v>-36</v>
      </c>
      <c r="AO79" s="12">
        <v>-15</v>
      </c>
      <c r="AP79" s="12">
        <v>-20</v>
      </c>
      <c r="AQ79" s="12">
        <v>-11</v>
      </c>
      <c r="AR79" s="12">
        <v>17</v>
      </c>
      <c r="AS79" s="12">
        <v>18</v>
      </c>
      <c r="AT79" s="12">
        <v>1</v>
      </c>
      <c r="AU79" s="12">
        <v>-20</v>
      </c>
      <c r="AV79" s="12">
        <v>5</v>
      </c>
      <c r="AW79" s="12">
        <v>4</v>
      </c>
      <c r="AX79" s="12">
        <v>8</v>
      </c>
      <c r="AY79" s="12">
        <v>-14</v>
      </c>
      <c r="AZ79" s="12">
        <v>-22</v>
      </c>
      <c r="BA79" s="12">
        <v>35</v>
      </c>
      <c r="BB79" s="12">
        <v>-15</v>
      </c>
      <c r="BC79" s="12">
        <v>42</v>
      </c>
      <c r="BD79" s="12">
        <v>-27</v>
      </c>
      <c r="BE79" s="12">
        <v>-9</v>
      </c>
      <c r="BF79" s="12">
        <v>-9</v>
      </c>
      <c r="BG79" s="21">
        <f t="shared" ref="BG79:BG82" si="70">SUM(AE79:BF79)</f>
        <v>-22</v>
      </c>
    </row>
    <row r="80" spans="1:59" ht="12" customHeight="1" x14ac:dyDescent="0.2">
      <c r="A80" s="12">
        <v>3</v>
      </c>
      <c r="B80" s="13" t="s">
        <v>51</v>
      </c>
      <c r="C80" s="14">
        <v>29</v>
      </c>
      <c r="D80" s="15">
        <v>39.5</v>
      </c>
      <c r="E80" s="16">
        <v>17160</v>
      </c>
      <c r="F80" s="17">
        <v>7</v>
      </c>
      <c r="G80" s="13" t="s">
        <v>83</v>
      </c>
      <c r="H80" s="14">
        <v>5</v>
      </c>
      <c r="I80" s="15">
        <v>26.5</v>
      </c>
      <c r="J80" s="16">
        <v>2880</v>
      </c>
      <c r="K80" s="17">
        <v>15</v>
      </c>
      <c r="L80" s="13" t="s">
        <v>179</v>
      </c>
      <c r="M80" s="14">
        <v>10</v>
      </c>
      <c r="N80" s="15">
        <v>28.2</v>
      </c>
      <c r="O80" s="16">
        <v>5900</v>
      </c>
      <c r="P80" s="17">
        <v>20</v>
      </c>
      <c r="Q80" s="13" t="s">
        <v>177</v>
      </c>
      <c r="R80" s="14">
        <v>7</v>
      </c>
      <c r="S80" s="15">
        <v>37.1</v>
      </c>
      <c r="T80" s="16">
        <v>4280</v>
      </c>
      <c r="U80" s="17">
        <v>24</v>
      </c>
      <c r="V80" s="13" t="s">
        <v>114</v>
      </c>
      <c r="W80" s="14">
        <v>5</v>
      </c>
      <c r="X80" s="15">
        <v>28.5</v>
      </c>
      <c r="Y80" s="16">
        <v>2940</v>
      </c>
      <c r="Z80" s="17">
        <v>27</v>
      </c>
      <c r="AA80" s="18">
        <f t="shared" ref="AA80:AA103" si="71">SUM(C80,H80,M80,R80,W80)</f>
        <v>56</v>
      </c>
      <c r="AB80" s="19">
        <f t="shared" si="69"/>
        <v>-15</v>
      </c>
      <c r="AD80" s="20">
        <v>3</v>
      </c>
      <c r="AE80" s="12">
        <v>5</v>
      </c>
      <c r="AF80" s="12">
        <v>13</v>
      </c>
      <c r="AG80" s="12">
        <v>-15</v>
      </c>
      <c r="AH80" s="12">
        <v>-16</v>
      </c>
      <c r="AI80" s="12">
        <v>1</v>
      </c>
      <c r="AJ80" s="12">
        <v>17</v>
      </c>
      <c r="AK80" s="12">
        <v>4</v>
      </c>
      <c r="AL80" s="12">
        <v>35</v>
      </c>
      <c r="AM80" s="12">
        <v>-9</v>
      </c>
      <c r="AN80" s="12">
        <v>-11</v>
      </c>
      <c r="AO80" s="12">
        <v>-22</v>
      </c>
      <c r="AP80" s="12">
        <v>8</v>
      </c>
      <c r="AQ80" s="12">
        <v>12</v>
      </c>
      <c r="AR80" s="12">
        <v>-27</v>
      </c>
      <c r="AS80" s="12">
        <v>23</v>
      </c>
      <c r="AT80" s="12">
        <v>-20</v>
      </c>
      <c r="AU80" s="12">
        <v>-1</v>
      </c>
      <c r="AV80" s="12">
        <v>-14</v>
      </c>
      <c r="AW80" s="12">
        <v>-35</v>
      </c>
      <c r="AX80" s="12">
        <v>42</v>
      </c>
      <c r="AY80" s="12">
        <v>-22</v>
      </c>
      <c r="AZ80" s="12">
        <v>18</v>
      </c>
      <c r="BA80" s="12">
        <v>-20</v>
      </c>
      <c r="BB80" s="12">
        <v>-15</v>
      </c>
      <c r="BC80" s="12">
        <v>9</v>
      </c>
      <c r="BD80" s="12">
        <v>27</v>
      </c>
      <c r="BE80" s="12">
        <v>45</v>
      </c>
      <c r="BF80" s="12">
        <v>-36</v>
      </c>
      <c r="BG80" s="21">
        <f t="shared" si="70"/>
        <v>-4</v>
      </c>
    </row>
    <row r="81" spans="1:59" ht="12" customHeight="1" x14ac:dyDescent="0.2">
      <c r="A81" s="12">
        <v>4</v>
      </c>
      <c r="B81" s="13" t="s">
        <v>139</v>
      </c>
      <c r="C81" s="14">
        <v>11</v>
      </c>
      <c r="D81" s="15">
        <v>32</v>
      </c>
      <c r="E81" s="16">
        <v>6560</v>
      </c>
      <c r="F81" s="17">
        <v>25</v>
      </c>
      <c r="G81" s="13" t="s">
        <v>74</v>
      </c>
      <c r="H81" s="14">
        <v>2</v>
      </c>
      <c r="I81" s="15">
        <v>35</v>
      </c>
      <c r="J81" s="16">
        <v>1480</v>
      </c>
      <c r="K81" s="17">
        <v>23</v>
      </c>
      <c r="L81" s="13" t="s">
        <v>67</v>
      </c>
      <c r="M81" s="14">
        <v>12</v>
      </c>
      <c r="N81" s="15">
        <v>44</v>
      </c>
      <c r="O81" s="16">
        <v>8180</v>
      </c>
      <c r="P81" s="17">
        <v>11</v>
      </c>
      <c r="Q81" s="13" t="s">
        <v>105</v>
      </c>
      <c r="R81" s="14">
        <v>15</v>
      </c>
      <c r="S81" s="15">
        <v>37.799999999999997</v>
      </c>
      <c r="T81" s="16">
        <v>9140</v>
      </c>
      <c r="U81" s="17">
        <v>12</v>
      </c>
      <c r="V81" s="13" t="s">
        <v>124</v>
      </c>
      <c r="W81" s="14">
        <v>20</v>
      </c>
      <c r="X81" s="15">
        <v>39.200000000000003</v>
      </c>
      <c r="Y81" s="16">
        <v>11800</v>
      </c>
      <c r="Z81" s="17">
        <v>6</v>
      </c>
      <c r="AA81" s="18">
        <f t="shared" si="71"/>
        <v>60</v>
      </c>
      <c r="AB81" s="19">
        <f t="shared" si="69"/>
        <v>-11</v>
      </c>
      <c r="AD81" s="20">
        <v>4</v>
      </c>
      <c r="AE81" s="12">
        <v>-22</v>
      </c>
      <c r="AF81" s="12">
        <v>8</v>
      </c>
      <c r="AG81" s="12">
        <v>1</v>
      </c>
      <c r="AH81" s="12">
        <v>5</v>
      </c>
      <c r="AI81" s="12">
        <v>-11</v>
      </c>
      <c r="AJ81" s="12">
        <v>35</v>
      </c>
      <c r="AK81" s="12">
        <v>42</v>
      </c>
      <c r="AL81" s="12">
        <v>45</v>
      </c>
      <c r="AM81" s="12">
        <v>-14</v>
      </c>
      <c r="AN81" s="12">
        <v>23</v>
      </c>
      <c r="AO81" s="12">
        <v>17</v>
      </c>
      <c r="AP81" s="12">
        <v>-15</v>
      </c>
      <c r="AQ81" s="12">
        <v>-20</v>
      </c>
      <c r="AR81" s="12">
        <v>-36</v>
      </c>
      <c r="AS81" s="12">
        <v>-35</v>
      </c>
      <c r="AT81" s="12">
        <v>-15</v>
      </c>
      <c r="AU81" s="12">
        <v>12</v>
      </c>
      <c r="AV81" s="12">
        <v>4</v>
      </c>
      <c r="AW81" s="12">
        <v>-27</v>
      </c>
      <c r="AX81" s="12">
        <v>-22</v>
      </c>
      <c r="AY81" s="12">
        <v>-1</v>
      </c>
      <c r="AZ81" s="12">
        <v>9</v>
      </c>
      <c r="BA81" s="12">
        <v>13</v>
      </c>
      <c r="BB81" s="12">
        <v>-9</v>
      </c>
      <c r="BC81" s="12">
        <v>18</v>
      </c>
      <c r="BD81" s="12">
        <v>-20</v>
      </c>
      <c r="BE81" s="12">
        <v>-16</v>
      </c>
      <c r="BF81" s="12">
        <v>27</v>
      </c>
      <c r="BG81" s="21">
        <f t="shared" si="70"/>
        <v>-4</v>
      </c>
    </row>
    <row r="82" spans="1:59" ht="12" customHeight="1" x14ac:dyDescent="0.2">
      <c r="A82" s="12">
        <v>5</v>
      </c>
      <c r="B82" s="13" t="s">
        <v>151</v>
      </c>
      <c r="C82" s="14">
        <v>17</v>
      </c>
      <c r="D82" s="15">
        <v>39.1</v>
      </c>
      <c r="E82" s="16">
        <v>11200</v>
      </c>
      <c r="F82" s="17">
        <v>17</v>
      </c>
      <c r="G82" s="13" t="s">
        <v>60</v>
      </c>
      <c r="H82" s="14">
        <v>1</v>
      </c>
      <c r="I82" s="15">
        <v>22</v>
      </c>
      <c r="J82" s="16">
        <v>540</v>
      </c>
      <c r="K82" s="17">
        <v>27</v>
      </c>
      <c r="L82" s="13" t="s">
        <v>35</v>
      </c>
      <c r="M82" s="14">
        <v>13</v>
      </c>
      <c r="N82" s="15">
        <v>34.6</v>
      </c>
      <c r="O82" s="16">
        <v>8160</v>
      </c>
      <c r="P82" s="17">
        <v>12</v>
      </c>
      <c r="Q82" s="13" t="s">
        <v>145</v>
      </c>
      <c r="R82" s="14">
        <v>14</v>
      </c>
      <c r="S82" s="15">
        <v>35.5</v>
      </c>
      <c r="T82" s="16">
        <v>8260</v>
      </c>
      <c r="U82" s="17">
        <v>15</v>
      </c>
      <c r="V82" s="13" t="s">
        <v>47</v>
      </c>
      <c r="W82" s="14">
        <v>4</v>
      </c>
      <c r="X82" s="15">
        <v>24.2</v>
      </c>
      <c r="Y82" s="16">
        <v>2220</v>
      </c>
      <c r="Z82" s="17">
        <v>28</v>
      </c>
      <c r="AA82" s="18">
        <f t="shared" si="71"/>
        <v>49</v>
      </c>
      <c r="AB82" s="19">
        <f t="shared" si="69"/>
        <v>-22</v>
      </c>
      <c r="AD82" s="20">
        <v>5</v>
      </c>
      <c r="AE82" s="12">
        <v>4</v>
      </c>
      <c r="AF82" s="12">
        <v>-20</v>
      </c>
      <c r="AG82" s="12">
        <v>17</v>
      </c>
      <c r="AH82" s="12">
        <v>45</v>
      </c>
      <c r="AI82" s="12">
        <v>-15</v>
      </c>
      <c r="AJ82" s="12">
        <v>23</v>
      </c>
      <c r="AK82" s="12">
        <v>-36</v>
      </c>
      <c r="AL82" s="12">
        <v>-14</v>
      </c>
      <c r="AM82" s="12">
        <v>-22</v>
      </c>
      <c r="AN82" s="12">
        <v>1</v>
      </c>
      <c r="AO82" s="12">
        <v>-9</v>
      </c>
      <c r="AP82" s="12">
        <v>-27</v>
      </c>
      <c r="AQ82" s="12">
        <v>-35</v>
      </c>
      <c r="AR82" s="12">
        <v>18</v>
      </c>
      <c r="AS82" s="12">
        <v>-22</v>
      </c>
      <c r="AT82" s="12">
        <v>5</v>
      </c>
      <c r="AU82" s="12">
        <v>-16</v>
      </c>
      <c r="AV82" s="12">
        <v>-15</v>
      </c>
      <c r="AW82" s="12">
        <v>13</v>
      </c>
      <c r="AX82" s="12">
        <v>9</v>
      </c>
      <c r="AY82" s="12">
        <v>42</v>
      </c>
      <c r="AZ82" s="12">
        <v>12</v>
      </c>
      <c r="BA82" s="12">
        <v>27</v>
      </c>
      <c r="BB82" s="12">
        <v>35</v>
      </c>
      <c r="BC82" s="12">
        <v>-1</v>
      </c>
      <c r="BD82" s="12">
        <v>8</v>
      </c>
      <c r="BE82" s="12">
        <v>-11</v>
      </c>
      <c r="BF82" s="12">
        <v>-20</v>
      </c>
      <c r="BG82" s="21">
        <f t="shared" si="70"/>
        <v>-4</v>
      </c>
    </row>
    <row r="83" spans="1:59" ht="12" customHeight="1" x14ac:dyDescent="0.2">
      <c r="A83" s="12">
        <v>6</v>
      </c>
      <c r="B83" s="13" t="s">
        <v>85</v>
      </c>
      <c r="C83" s="14">
        <v>15</v>
      </c>
      <c r="D83" s="15">
        <v>36.700000000000003</v>
      </c>
      <c r="E83" s="16">
        <v>9300</v>
      </c>
      <c r="F83" s="17">
        <v>21</v>
      </c>
      <c r="G83" s="13" t="s">
        <v>37</v>
      </c>
      <c r="H83" s="14">
        <v>5</v>
      </c>
      <c r="I83" s="15">
        <v>25</v>
      </c>
      <c r="J83" s="16">
        <v>2860</v>
      </c>
      <c r="K83" s="17">
        <v>16</v>
      </c>
      <c r="L83" s="13" t="s">
        <v>178</v>
      </c>
      <c r="M83" s="14">
        <v>11</v>
      </c>
      <c r="N83" s="15">
        <v>39.799999999999997</v>
      </c>
      <c r="O83" s="16">
        <v>7680</v>
      </c>
      <c r="P83" s="17">
        <v>15</v>
      </c>
      <c r="Q83" s="13" t="s">
        <v>131</v>
      </c>
      <c r="R83" s="14">
        <v>12</v>
      </c>
      <c r="S83" s="15">
        <v>35.1</v>
      </c>
      <c r="T83" s="16">
        <v>6960</v>
      </c>
      <c r="U83" s="17">
        <v>18</v>
      </c>
      <c r="V83" s="13" t="s">
        <v>116</v>
      </c>
      <c r="W83" s="14">
        <v>6</v>
      </c>
      <c r="X83" s="15">
        <v>35.6</v>
      </c>
      <c r="Y83" s="16">
        <v>4180</v>
      </c>
      <c r="Z83" s="17">
        <v>24</v>
      </c>
      <c r="AA83" s="18">
        <f t="shared" si="71"/>
        <v>49</v>
      </c>
      <c r="AB83" s="19">
        <f t="shared" si="69"/>
        <v>-22</v>
      </c>
      <c r="AD83" s="20" t="s">
        <v>21</v>
      </c>
      <c r="AE83" s="22">
        <f>SUM(AE78:AE82)</f>
        <v>-15</v>
      </c>
      <c r="AF83" s="22">
        <f t="shared" ref="AF83" si="72">SUM(AF78:AF82)</f>
        <v>41</v>
      </c>
      <c r="AG83" s="22">
        <f t="shared" ref="AG83" si="73">SUM(AG78:AG82)</f>
        <v>14</v>
      </c>
      <c r="AH83" s="22">
        <f t="shared" ref="AH83" si="74">SUM(AH78:AH82)</f>
        <v>12</v>
      </c>
      <c r="AI83" s="22">
        <f t="shared" ref="AI83" si="75">SUM(AI78:AI82)</f>
        <v>-18</v>
      </c>
      <c r="AJ83" s="22">
        <f t="shared" ref="AJ83" si="76">SUM(AJ78:AJ82)</f>
        <v>57</v>
      </c>
      <c r="AK83" s="22">
        <f t="shared" ref="AK83" si="77">SUM(AK78:AK82)</f>
        <v>31</v>
      </c>
      <c r="AL83" s="22">
        <f t="shared" ref="AL83" si="78">SUM(AL78:AL82)</f>
        <v>107</v>
      </c>
      <c r="AM83" s="22">
        <f t="shared" ref="AM83" si="79">SUM(AM78:AM82)</f>
        <v>-15</v>
      </c>
      <c r="AN83" s="22">
        <f t="shared" ref="AN83" si="80">SUM(AN78:AN82)</f>
        <v>-32</v>
      </c>
      <c r="AO83" s="22">
        <f t="shared" ref="AO83" si="81">SUM(AO78:AO82)</f>
        <v>-6</v>
      </c>
      <c r="AP83" s="22">
        <f t="shared" ref="AP83" si="82">SUM(AP78:AP82)</f>
        <v>-89</v>
      </c>
      <c r="AQ83" s="22">
        <f t="shared" ref="AQ83" si="83">SUM(AQ78:AQ82)</f>
        <v>-81</v>
      </c>
      <c r="AR83" s="22">
        <f t="shared" ref="AR83" si="84">SUM(AR78:AR82)</f>
        <v>-23</v>
      </c>
      <c r="AS83" s="22">
        <f t="shared" ref="AS83" si="85">SUM(AS78:AS82)</f>
        <v>-36</v>
      </c>
      <c r="AT83" s="22">
        <f t="shared" ref="AT83" si="86">SUM(AT78:AT82)</f>
        <v>-38</v>
      </c>
      <c r="AU83" s="22">
        <f t="shared" ref="AU83" si="87">SUM(AU78:AU82)</f>
        <v>10</v>
      </c>
      <c r="AV83" s="22">
        <f t="shared" ref="AV83" si="88">SUM(AV78:AV82)</f>
        <v>25</v>
      </c>
      <c r="AW83" s="22">
        <f t="shared" ref="AW83" si="89">SUM(AW78:AW82)</f>
        <v>-67</v>
      </c>
      <c r="AX83" s="22">
        <f t="shared" ref="AX83" si="90">SUM(AX78:AX82)</f>
        <v>38</v>
      </c>
      <c r="AY83" s="22">
        <f t="shared" ref="AY83" si="91">SUM(AY78:AY82)</f>
        <v>17</v>
      </c>
      <c r="AZ83" s="22">
        <f t="shared" ref="AZ83" si="92">SUM(AZ78:AZ82)</f>
        <v>1</v>
      </c>
      <c r="BA83" s="22">
        <f t="shared" ref="BA83" si="93">SUM(BA78:BA82)</f>
        <v>40</v>
      </c>
      <c r="BB83" s="22">
        <f t="shared" ref="BB83" si="94">SUM(BB78:BB82)</f>
        <v>-26</v>
      </c>
      <c r="BC83" s="22">
        <f t="shared" ref="BC83" si="95">SUM(BC78:BC82)</f>
        <v>32</v>
      </c>
      <c r="BD83" s="22">
        <f t="shared" ref="BD83" si="96">SUM(BD78:BD82)</f>
        <v>-13</v>
      </c>
      <c r="BE83" s="22">
        <f t="shared" ref="BE83" si="97">SUM(BE78:BE82)</f>
        <v>27</v>
      </c>
      <c r="BF83" s="22">
        <f t="shared" ref="BF83" si="98">SUM(BF78:BF82)</f>
        <v>-49</v>
      </c>
      <c r="BG83" s="23">
        <f>SUM(AE83:BF83)</f>
        <v>-56</v>
      </c>
    </row>
    <row r="84" spans="1:59" ht="12" customHeight="1" x14ac:dyDescent="0.2">
      <c r="A84" s="12">
        <v>7</v>
      </c>
      <c r="B84" s="13" t="s">
        <v>136</v>
      </c>
      <c r="C84" s="14">
        <v>16</v>
      </c>
      <c r="D84" s="15">
        <v>37</v>
      </c>
      <c r="E84" s="16">
        <v>9720</v>
      </c>
      <c r="F84" s="17">
        <v>20</v>
      </c>
      <c r="G84" s="13" t="s">
        <v>66</v>
      </c>
      <c r="H84" s="14">
        <v>1</v>
      </c>
      <c r="I84" s="15">
        <v>31.5</v>
      </c>
      <c r="J84" s="16">
        <v>740</v>
      </c>
      <c r="K84" s="17">
        <v>26</v>
      </c>
      <c r="L84" s="13" t="s">
        <v>143</v>
      </c>
      <c r="M84" s="14">
        <v>12</v>
      </c>
      <c r="N84" s="15">
        <v>35.200000000000003</v>
      </c>
      <c r="O84" s="16">
        <v>7520</v>
      </c>
      <c r="P84" s="17">
        <v>16</v>
      </c>
      <c r="Q84" s="13" t="s">
        <v>223</v>
      </c>
      <c r="R84" s="14">
        <v>0</v>
      </c>
      <c r="S84" s="15"/>
      <c r="T84" s="16">
        <v>0</v>
      </c>
      <c r="U84" s="17">
        <v>28</v>
      </c>
      <c r="V84" s="13" t="s">
        <v>45</v>
      </c>
      <c r="W84" s="14">
        <v>6</v>
      </c>
      <c r="X84" s="15">
        <v>34.299999999999997</v>
      </c>
      <c r="Y84" s="16">
        <v>3500</v>
      </c>
      <c r="Z84" s="17">
        <v>26</v>
      </c>
      <c r="AA84" s="18">
        <f t="shared" si="71"/>
        <v>35</v>
      </c>
      <c r="AB84" s="19">
        <f t="shared" si="69"/>
        <v>-36</v>
      </c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5"/>
    </row>
    <row r="85" spans="1:59" ht="12" customHeight="1" x14ac:dyDescent="0.2">
      <c r="A85" s="12">
        <v>8</v>
      </c>
      <c r="B85" s="13" t="s">
        <v>57</v>
      </c>
      <c r="C85" s="14">
        <v>10</v>
      </c>
      <c r="D85" s="15">
        <v>33.700000000000003</v>
      </c>
      <c r="E85" s="16">
        <v>6060</v>
      </c>
      <c r="F85" s="17">
        <v>26</v>
      </c>
      <c r="G85" s="13" t="s">
        <v>63</v>
      </c>
      <c r="H85" s="14">
        <v>2</v>
      </c>
      <c r="I85" s="15">
        <v>42.5</v>
      </c>
      <c r="J85" s="16">
        <v>1800</v>
      </c>
      <c r="K85" s="17">
        <v>21</v>
      </c>
      <c r="L85" s="13" t="s">
        <v>111</v>
      </c>
      <c r="M85" s="14">
        <v>15</v>
      </c>
      <c r="N85" s="15">
        <v>37</v>
      </c>
      <c r="O85" s="16">
        <v>9400</v>
      </c>
      <c r="P85" s="17">
        <v>8</v>
      </c>
      <c r="Q85" s="13" t="s">
        <v>123</v>
      </c>
      <c r="R85" s="14">
        <v>21</v>
      </c>
      <c r="S85" s="15">
        <v>43</v>
      </c>
      <c r="T85" s="16">
        <v>14040</v>
      </c>
      <c r="U85" s="17">
        <v>4</v>
      </c>
      <c r="V85" s="13" t="s">
        <v>227</v>
      </c>
      <c r="W85" s="14">
        <v>7</v>
      </c>
      <c r="X85" s="15">
        <v>22.1</v>
      </c>
      <c r="Y85" s="16">
        <v>3720</v>
      </c>
      <c r="Z85" s="17">
        <v>25</v>
      </c>
      <c r="AA85" s="18">
        <f t="shared" si="71"/>
        <v>55</v>
      </c>
      <c r="AB85" s="19">
        <f t="shared" si="69"/>
        <v>-16</v>
      </c>
      <c r="AD85" s="57" t="s">
        <v>212</v>
      </c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  <c r="BD85" s="57"/>
      <c r="BE85" s="57"/>
      <c r="BF85" s="57"/>
      <c r="BG85" s="57"/>
    </row>
    <row r="86" spans="1:59" ht="12" customHeight="1" x14ac:dyDescent="0.2">
      <c r="A86" s="12">
        <v>9</v>
      </c>
      <c r="B86" s="13" t="s">
        <v>162</v>
      </c>
      <c r="C86" s="14">
        <v>17</v>
      </c>
      <c r="D86" s="15">
        <v>41</v>
      </c>
      <c r="E86" s="16">
        <v>11900</v>
      </c>
      <c r="F86" s="17">
        <v>13</v>
      </c>
      <c r="G86" s="13" t="s">
        <v>140</v>
      </c>
      <c r="H86" s="14">
        <v>8</v>
      </c>
      <c r="I86" s="15">
        <v>37</v>
      </c>
      <c r="J86" s="16">
        <v>5560</v>
      </c>
      <c r="K86" s="17">
        <v>6</v>
      </c>
      <c r="L86" s="13" t="s">
        <v>50</v>
      </c>
      <c r="M86" s="14">
        <v>6</v>
      </c>
      <c r="N86" s="15">
        <v>32</v>
      </c>
      <c r="O86" s="16">
        <v>3480</v>
      </c>
      <c r="P86" s="17">
        <v>26</v>
      </c>
      <c r="Q86" s="13" t="s">
        <v>151</v>
      </c>
      <c r="R86" s="14">
        <v>16</v>
      </c>
      <c r="S86" s="15">
        <v>38.799999999999997</v>
      </c>
      <c r="T86" s="16">
        <v>11100</v>
      </c>
      <c r="U86" s="17">
        <v>7</v>
      </c>
      <c r="V86" s="13" t="s">
        <v>82</v>
      </c>
      <c r="W86" s="14">
        <v>15</v>
      </c>
      <c r="X86" s="15">
        <v>33.299999999999997</v>
      </c>
      <c r="Y86" s="16">
        <v>9040</v>
      </c>
      <c r="Z86" s="17">
        <v>11</v>
      </c>
      <c r="AA86" s="18">
        <f t="shared" si="71"/>
        <v>62</v>
      </c>
      <c r="AB86" s="19">
        <f t="shared" si="69"/>
        <v>-9</v>
      </c>
      <c r="AD86" s="9" t="s">
        <v>240</v>
      </c>
      <c r="AE86" s="10" t="s">
        <v>188</v>
      </c>
      <c r="AF86" s="10" t="s">
        <v>28</v>
      </c>
      <c r="AG86" s="10" t="s">
        <v>186</v>
      </c>
      <c r="AH86" s="10" t="s">
        <v>26</v>
      </c>
      <c r="AI86" s="10" t="s">
        <v>27</v>
      </c>
      <c r="AJ86" s="10" t="s">
        <v>23</v>
      </c>
      <c r="AK86" s="10" t="s">
        <v>24</v>
      </c>
      <c r="AL86" s="10" t="s">
        <v>22</v>
      </c>
      <c r="AM86" s="10" t="s">
        <v>195</v>
      </c>
      <c r="AN86" s="10" t="s">
        <v>30</v>
      </c>
      <c r="AO86" s="10" t="s">
        <v>185</v>
      </c>
      <c r="AP86" s="10" t="s">
        <v>201</v>
      </c>
      <c r="AQ86" s="40" t="s">
        <v>200</v>
      </c>
      <c r="AR86" s="40" t="s">
        <v>221</v>
      </c>
      <c r="AS86" s="10" t="s">
        <v>197</v>
      </c>
      <c r="AT86" s="10" t="s">
        <v>189</v>
      </c>
      <c r="AU86" s="10" t="s">
        <v>191</v>
      </c>
      <c r="AV86" s="10" t="s">
        <v>29</v>
      </c>
      <c r="AW86" s="10" t="s">
        <v>193</v>
      </c>
      <c r="AX86" s="10" t="s">
        <v>184</v>
      </c>
      <c r="AY86" s="10" t="s">
        <v>190</v>
      </c>
      <c r="AZ86" s="10" t="s">
        <v>187</v>
      </c>
      <c r="BA86" s="10" t="s">
        <v>194</v>
      </c>
      <c r="BB86" s="10" t="s">
        <v>192</v>
      </c>
      <c r="BC86" s="10" t="s">
        <v>196</v>
      </c>
      <c r="BD86" s="10" t="s">
        <v>198</v>
      </c>
      <c r="BE86" s="10" t="s">
        <v>25</v>
      </c>
      <c r="BF86" s="10" t="s">
        <v>199</v>
      </c>
      <c r="BG86" s="11" t="s">
        <v>239</v>
      </c>
    </row>
    <row r="87" spans="1:59" ht="12" customHeight="1" x14ac:dyDescent="0.2">
      <c r="A87" s="12">
        <v>10</v>
      </c>
      <c r="B87" s="13" t="s">
        <v>69</v>
      </c>
      <c r="C87" s="14">
        <v>19</v>
      </c>
      <c r="D87" s="15">
        <v>34.1</v>
      </c>
      <c r="E87" s="16">
        <v>12440</v>
      </c>
      <c r="F87" s="17">
        <v>12</v>
      </c>
      <c r="G87" s="13" t="s">
        <v>121</v>
      </c>
      <c r="H87" s="14">
        <v>8</v>
      </c>
      <c r="I87" s="15">
        <v>31</v>
      </c>
      <c r="J87" s="16">
        <v>5020</v>
      </c>
      <c r="K87" s="17">
        <v>7</v>
      </c>
      <c r="L87" s="13" t="s">
        <v>180</v>
      </c>
      <c r="M87" s="14">
        <v>10</v>
      </c>
      <c r="N87" s="15">
        <v>33.5</v>
      </c>
      <c r="O87" s="16">
        <v>6000</v>
      </c>
      <c r="P87" s="17">
        <v>19</v>
      </c>
      <c r="Q87" s="13" t="s">
        <v>58</v>
      </c>
      <c r="R87" s="14">
        <v>15</v>
      </c>
      <c r="S87" s="15">
        <v>39.200000000000003</v>
      </c>
      <c r="T87" s="16">
        <v>9760</v>
      </c>
      <c r="U87" s="17">
        <v>11</v>
      </c>
      <c r="V87" s="13" t="s">
        <v>146</v>
      </c>
      <c r="W87" s="14">
        <v>28</v>
      </c>
      <c r="X87" s="15">
        <v>36.4</v>
      </c>
      <c r="Y87" s="16">
        <v>17000</v>
      </c>
      <c r="Z87" s="17">
        <v>2</v>
      </c>
      <c r="AA87" s="18">
        <f t="shared" si="71"/>
        <v>80</v>
      </c>
      <c r="AB87" s="19">
        <f t="shared" si="69"/>
        <v>9</v>
      </c>
      <c r="AD87" s="20">
        <v>1</v>
      </c>
      <c r="AE87" s="12">
        <v>23</v>
      </c>
      <c r="AF87" s="12">
        <v>43</v>
      </c>
      <c r="AG87" s="12">
        <v>33</v>
      </c>
      <c r="AH87" s="12">
        <v>34</v>
      </c>
      <c r="AI87" s="12">
        <v>15</v>
      </c>
      <c r="AJ87" s="12">
        <v>26</v>
      </c>
      <c r="AK87" s="12">
        <v>29</v>
      </c>
      <c r="AL87" s="12">
        <v>47</v>
      </c>
      <c r="AM87" s="12">
        <v>17</v>
      </c>
      <c r="AN87" s="12">
        <v>19</v>
      </c>
      <c r="AO87" s="12">
        <v>28</v>
      </c>
      <c r="AP87" s="12">
        <v>3</v>
      </c>
      <c r="AQ87" s="12">
        <v>6</v>
      </c>
      <c r="AR87" s="12">
        <v>11</v>
      </c>
      <c r="AS87" s="12">
        <v>18</v>
      </c>
      <c r="AT87" s="12">
        <v>17</v>
      </c>
      <c r="AU87" s="12">
        <v>15</v>
      </c>
      <c r="AV87" s="12">
        <v>19</v>
      </c>
      <c r="AW87" s="12">
        <v>15</v>
      </c>
      <c r="AX87" s="12">
        <v>32</v>
      </c>
      <c r="AY87" s="12">
        <v>21</v>
      </c>
      <c r="AZ87" s="12">
        <v>10</v>
      </c>
      <c r="BA87" s="12">
        <v>29</v>
      </c>
      <c r="BB87" s="12">
        <v>17</v>
      </c>
      <c r="BC87" s="12">
        <v>16</v>
      </c>
      <c r="BD87" s="12">
        <v>21</v>
      </c>
      <c r="BE87" s="12">
        <v>41</v>
      </c>
      <c r="BF87" s="12">
        <v>11</v>
      </c>
      <c r="BG87" s="21">
        <f>SUM(AE87:BF87)/28</f>
        <v>22</v>
      </c>
    </row>
    <row r="88" spans="1:59" ht="12" customHeight="1" x14ac:dyDescent="0.2">
      <c r="A88" s="12">
        <v>11</v>
      </c>
      <c r="B88" s="13" t="s">
        <v>117</v>
      </c>
      <c r="C88" s="14">
        <v>18</v>
      </c>
      <c r="D88" s="15">
        <v>30</v>
      </c>
      <c r="E88" s="16">
        <v>10140</v>
      </c>
      <c r="F88" s="17">
        <v>18</v>
      </c>
      <c r="G88" s="13" t="s">
        <v>76</v>
      </c>
      <c r="H88" s="14">
        <v>4</v>
      </c>
      <c r="I88" s="15">
        <v>25.5</v>
      </c>
      <c r="J88" s="16">
        <v>2340</v>
      </c>
      <c r="K88" s="17">
        <v>18</v>
      </c>
      <c r="L88" s="13" t="s">
        <v>55</v>
      </c>
      <c r="M88" s="14">
        <v>9</v>
      </c>
      <c r="N88" s="15">
        <v>24.7</v>
      </c>
      <c r="O88" s="16">
        <v>5020</v>
      </c>
      <c r="P88" s="17">
        <v>24</v>
      </c>
      <c r="Q88" s="13" t="s">
        <v>72</v>
      </c>
      <c r="R88" s="14">
        <v>11</v>
      </c>
      <c r="S88" s="15">
        <v>31.5</v>
      </c>
      <c r="T88" s="16">
        <v>6300</v>
      </c>
      <c r="U88" s="17">
        <v>20</v>
      </c>
      <c r="V88" s="13" t="s">
        <v>154</v>
      </c>
      <c r="W88" s="14">
        <v>9</v>
      </c>
      <c r="X88" s="15">
        <v>45</v>
      </c>
      <c r="Y88" s="16">
        <v>5960</v>
      </c>
      <c r="Z88" s="17">
        <v>17</v>
      </c>
      <c r="AA88" s="18">
        <f t="shared" si="71"/>
        <v>51</v>
      </c>
      <c r="AB88" s="19">
        <f t="shared" si="69"/>
        <v>-20</v>
      </c>
      <c r="AD88" s="20">
        <v>2</v>
      </c>
      <c r="AE88" s="12">
        <v>12</v>
      </c>
      <c r="AF88" s="12">
        <v>19</v>
      </c>
      <c r="AG88" s="12">
        <v>2</v>
      </c>
      <c r="AH88" s="12">
        <v>4</v>
      </c>
      <c r="AI88" s="12">
        <v>11</v>
      </c>
      <c r="AJ88" s="12">
        <v>5</v>
      </c>
      <c r="AK88" s="12">
        <v>18</v>
      </c>
      <c r="AL88" s="12">
        <v>2</v>
      </c>
      <c r="AM88" s="12">
        <v>2</v>
      </c>
      <c r="AN88" s="12">
        <v>1</v>
      </c>
      <c r="AO88" s="12">
        <v>5</v>
      </c>
      <c r="AP88" s="12">
        <v>4</v>
      </c>
      <c r="AQ88" s="12">
        <v>2</v>
      </c>
      <c r="AR88" s="12">
        <v>0</v>
      </c>
      <c r="AS88" s="12">
        <v>5</v>
      </c>
      <c r="AT88" s="12">
        <v>3</v>
      </c>
      <c r="AU88" s="12">
        <v>4</v>
      </c>
      <c r="AV88" s="12">
        <v>4</v>
      </c>
      <c r="AW88" s="12">
        <v>7</v>
      </c>
      <c r="AX88" s="12">
        <v>13</v>
      </c>
      <c r="AY88" s="12">
        <v>9</v>
      </c>
      <c r="AZ88" s="12">
        <v>1</v>
      </c>
      <c r="BA88" s="12">
        <v>8</v>
      </c>
      <c r="BB88" s="12">
        <v>6</v>
      </c>
      <c r="BC88" s="12">
        <v>5</v>
      </c>
      <c r="BD88" s="12">
        <v>4</v>
      </c>
      <c r="BE88" s="12">
        <v>8</v>
      </c>
      <c r="BF88" s="12">
        <v>8</v>
      </c>
      <c r="BG88" s="21">
        <f t="shared" ref="BG88:BG92" si="99">SUM(AE88:BF88)/28</f>
        <v>6.1428571428571432</v>
      </c>
    </row>
    <row r="89" spans="1:59" ht="12" customHeight="1" x14ac:dyDescent="0.2">
      <c r="A89" s="12">
        <v>12</v>
      </c>
      <c r="B89" s="13" t="s">
        <v>48</v>
      </c>
      <c r="C89" s="14">
        <v>17</v>
      </c>
      <c r="D89" s="15">
        <v>33.700000000000003</v>
      </c>
      <c r="E89" s="16">
        <v>9780</v>
      </c>
      <c r="F89" s="17">
        <v>19</v>
      </c>
      <c r="G89" s="13" t="s">
        <v>150</v>
      </c>
      <c r="H89" s="14">
        <v>6</v>
      </c>
      <c r="I89" s="15">
        <v>34.4</v>
      </c>
      <c r="J89" s="16">
        <v>3600</v>
      </c>
      <c r="K89" s="17">
        <v>11</v>
      </c>
      <c r="L89" s="13" t="s">
        <v>61</v>
      </c>
      <c r="M89" s="14">
        <v>14</v>
      </c>
      <c r="N89" s="15">
        <v>33.700000000000003</v>
      </c>
      <c r="O89" s="16">
        <v>8100</v>
      </c>
      <c r="P89" s="17">
        <v>13</v>
      </c>
      <c r="Q89" s="13" t="s">
        <v>160</v>
      </c>
      <c r="R89" s="14">
        <v>10</v>
      </c>
      <c r="S89" s="15">
        <v>37</v>
      </c>
      <c r="T89" s="16">
        <v>6260</v>
      </c>
      <c r="U89" s="17">
        <v>21</v>
      </c>
      <c r="V89" s="13" t="s">
        <v>31</v>
      </c>
      <c r="W89" s="14">
        <v>9</v>
      </c>
      <c r="X89" s="15">
        <v>40.1</v>
      </c>
      <c r="Y89" s="16">
        <v>5320</v>
      </c>
      <c r="Z89" s="17">
        <v>18</v>
      </c>
      <c r="AA89" s="18">
        <f t="shared" si="71"/>
        <v>56</v>
      </c>
      <c r="AB89" s="19">
        <f t="shared" si="69"/>
        <v>-15</v>
      </c>
      <c r="AD89" s="20">
        <v>3</v>
      </c>
      <c r="AE89" s="12">
        <v>13</v>
      </c>
      <c r="AF89" s="12">
        <v>10</v>
      </c>
      <c r="AG89" s="12">
        <v>14</v>
      </c>
      <c r="AH89" s="12">
        <v>15</v>
      </c>
      <c r="AI89" s="12">
        <v>11</v>
      </c>
      <c r="AJ89" s="12">
        <v>17</v>
      </c>
      <c r="AK89" s="12">
        <v>18</v>
      </c>
      <c r="AL89" s="12">
        <v>36</v>
      </c>
      <c r="AM89" s="12">
        <v>6</v>
      </c>
      <c r="AN89" s="12">
        <v>12</v>
      </c>
      <c r="AO89" s="12">
        <v>11</v>
      </c>
      <c r="AP89" s="12">
        <v>10</v>
      </c>
      <c r="AQ89" s="12">
        <v>18</v>
      </c>
      <c r="AR89" s="12">
        <v>7</v>
      </c>
      <c r="AS89" s="12">
        <v>9</v>
      </c>
      <c r="AT89" s="12">
        <v>6</v>
      </c>
      <c r="AU89" s="12">
        <v>15</v>
      </c>
      <c r="AV89" s="12">
        <v>3</v>
      </c>
      <c r="AW89" s="12">
        <v>14</v>
      </c>
      <c r="AX89" s="12">
        <v>26</v>
      </c>
      <c r="AY89" s="12">
        <v>13</v>
      </c>
      <c r="AZ89" s="12">
        <v>17</v>
      </c>
      <c r="BA89" s="12">
        <v>9</v>
      </c>
      <c r="BB89" s="12">
        <v>10</v>
      </c>
      <c r="BC89" s="12">
        <v>10</v>
      </c>
      <c r="BD89" s="12">
        <v>14</v>
      </c>
      <c r="BE89" s="12">
        <v>31</v>
      </c>
      <c r="BF89" s="12">
        <v>12</v>
      </c>
      <c r="BG89" s="21">
        <f t="shared" si="99"/>
        <v>13.821428571428571</v>
      </c>
    </row>
    <row r="90" spans="1:59" ht="12" customHeight="1" x14ac:dyDescent="0.2">
      <c r="A90" s="12">
        <v>13</v>
      </c>
      <c r="B90" s="13" t="s">
        <v>120</v>
      </c>
      <c r="C90" s="14">
        <v>41</v>
      </c>
      <c r="D90" s="15">
        <v>40</v>
      </c>
      <c r="E90" s="16">
        <v>23680</v>
      </c>
      <c r="F90" s="17">
        <v>3</v>
      </c>
      <c r="G90" s="13" t="s">
        <v>115</v>
      </c>
      <c r="H90" s="14">
        <v>5</v>
      </c>
      <c r="I90" s="15">
        <v>32.4</v>
      </c>
      <c r="J90" s="16">
        <v>3160</v>
      </c>
      <c r="K90" s="17">
        <v>12</v>
      </c>
      <c r="L90" s="13" t="s">
        <v>59</v>
      </c>
      <c r="M90" s="14">
        <v>17</v>
      </c>
      <c r="N90" s="15">
        <v>31</v>
      </c>
      <c r="O90" s="16">
        <v>9640</v>
      </c>
      <c r="P90" s="17">
        <v>6</v>
      </c>
      <c r="Q90" s="13" t="s">
        <v>135</v>
      </c>
      <c r="R90" s="14">
        <v>15</v>
      </c>
      <c r="S90" s="15">
        <v>36.1</v>
      </c>
      <c r="T90" s="16">
        <v>8620</v>
      </c>
      <c r="U90" s="17">
        <v>14</v>
      </c>
      <c r="V90" s="13" t="s">
        <v>224</v>
      </c>
      <c r="W90" s="14">
        <v>11</v>
      </c>
      <c r="X90" s="15">
        <v>25</v>
      </c>
      <c r="Y90" s="16">
        <v>5980</v>
      </c>
      <c r="Z90" s="17">
        <v>16</v>
      </c>
      <c r="AA90" s="18">
        <f t="shared" si="71"/>
        <v>89</v>
      </c>
      <c r="AB90" s="19">
        <f t="shared" si="69"/>
        <v>18</v>
      </c>
      <c r="AD90" s="20">
        <v>4</v>
      </c>
      <c r="AE90" s="12">
        <v>12</v>
      </c>
      <c r="AF90" s="12">
        <v>19</v>
      </c>
      <c r="AG90" s="12">
        <v>8</v>
      </c>
      <c r="AH90" s="12">
        <v>35</v>
      </c>
      <c r="AI90" s="12">
        <v>15</v>
      </c>
      <c r="AJ90" s="12">
        <v>25</v>
      </c>
      <c r="AK90" s="12">
        <v>14</v>
      </c>
      <c r="AL90" s="12">
        <v>34</v>
      </c>
      <c r="AM90" s="12">
        <v>3</v>
      </c>
      <c r="AN90" s="12">
        <v>5</v>
      </c>
      <c r="AO90" s="12">
        <v>20</v>
      </c>
      <c r="AP90" s="12">
        <v>7</v>
      </c>
      <c r="AQ90" s="12">
        <v>11</v>
      </c>
      <c r="AR90" s="12">
        <v>0</v>
      </c>
      <c r="AS90" s="12">
        <v>7</v>
      </c>
      <c r="AT90" s="12">
        <v>9</v>
      </c>
      <c r="AU90" s="12">
        <v>16</v>
      </c>
      <c r="AV90" s="12">
        <v>9</v>
      </c>
      <c r="AW90" s="12">
        <v>16</v>
      </c>
      <c r="AX90" s="12">
        <v>14</v>
      </c>
      <c r="AY90" s="12">
        <v>23</v>
      </c>
      <c r="AZ90" s="12">
        <v>15</v>
      </c>
      <c r="BA90" s="12">
        <v>14</v>
      </c>
      <c r="BB90" s="12">
        <v>16</v>
      </c>
      <c r="BC90" s="12">
        <v>15</v>
      </c>
      <c r="BD90" s="12">
        <v>12</v>
      </c>
      <c r="BE90" s="12">
        <v>21</v>
      </c>
      <c r="BF90" s="12">
        <v>17</v>
      </c>
      <c r="BG90" s="21">
        <f t="shared" si="99"/>
        <v>14.714285714285714</v>
      </c>
    </row>
    <row r="91" spans="1:59" ht="12" customHeight="1" x14ac:dyDescent="0.2">
      <c r="A91" s="12">
        <v>14</v>
      </c>
      <c r="B91" s="13" t="s">
        <v>103</v>
      </c>
      <c r="C91" s="14">
        <v>15</v>
      </c>
      <c r="D91" s="15">
        <v>27.5</v>
      </c>
      <c r="E91" s="16">
        <v>8540</v>
      </c>
      <c r="F91" s="17">
        <v>22</v>
      </c>
      <c r="G91" s="13" t="s">
        <v>91</v>
      </c>
      <c r="H91" s="14">
        <v>4</v>
      </c>
      <c r="I91" s="15">
        <v>32.5</v>
      </c>
      <c r="J91" s="16">
        <v>2540</v>
      </c>
      <c r="K91" s="17">
        <v>17</v>
      </c>
      <c r="L91" s="13" t="s">
        <v>158</v>
      </c>
      <c r="M91" s="14">
        <v>6</v>
      </c>
      <c r="N91" s="15">
        <v>24.1</v>
      </c>
      <c r="O91" s="16">
        <v>3240</v>
      </c>
      <c r="P91" s="17">
        <v>27</v>
      </c>
      <c r="Q91" s="13" t="s">
        <v>99</v>
      </c>
      <c r="R91" s="14">
        <v>12</v>
      </c>
      <c r="S91" s="15">
        <v>35.700000000000003</v>
      </c>
      <c r="T91" s="16">
        <v>6920</v>
      </c>
      <c r="U91" s="17">
        <v>19</v>
      </c>
      <c r="V91" s="13" t="s">
        <v>204</v>
      </c>
      <c r="W91" s="14">
        <v>14</v>
      </c>
      <c r="X91" s="15">
        <v>25</v>
      </c>
      <c r="Y91" s="16">
        <v>7840</v>
      </c>
      <c r="Z91" s="17">
        <v>13</v>
      </c>
      <c r="AA91" s="18">
        <f t="shared" si="71"/>
        <v>51</v>
      </c>
      <c r="AB91" s="19">
        <f t="shared" si="69"/>
        <v>-20</v>
      </c>
      <c r="AD91" s="20">
        <v>5</v>
      </c>
      <c r="AE91" s="12">
        <v>15</v>
      </c>
      <c r="AF91" s="12">
        <v>9</v>
      </c>
      <c r="AG91" s="12">
        <v>8</v>
      </c>
      <c r="AH91" s="12">
        <v>30</v>
      </c>
      <c r="AI91" s="12">
        <v>9</v>
      </c>
      <c r="AJ91" s="12">
        <v>33</v>
      </c>
      <c r="AK91" s="12">
        <v>6</v>
      </c>
      <c r="AL91" s="12">
        <v>19</v>
      </c>
      <c r="AM91" s="12">
        <v>4</v>
      </c>
      <c r="AN91" s="12">
        <v>18</v>
      </c>
      <c r="AO91" s="12">
        <v>15</v>
      </c>
      <c r="AP91" s="12">
        <v>11</v>
      </c>
      <c r="AQ91" s="12">
        <v>8</v>
      </c>
      <c r="AR91" s="12">
        <v>11</v>
      </c>
      <c r="AS91" s="12">
        <v>6</v>
      </c>
      <c r="AT91" s="12">
        <v>13</v>
      </c>
      <c r="AU91" s="12">
        <v>7</v>
      </c>
      <c r="AV91" s="12">
        <v>5</v>
      </c>
      <c r="AW91" s="12">
        <v>8</v>
      </c>
      <c r="AX91" s="12">
        <v>28</v>
      </c>
      <c r="AY91" s="12">
        <v>21</v>
      </c>
      <c r="AZ91" s="12">
        <v>16</v>
      </c>
      <c r="BA91" s="12">
        <v>23</v>
      </c>
      <c r="BB91" s="12">
        <v>22</v>
      </c>
      <c r="BC91" s="12">
        <v>9</v>
      </c>
      <c r="BD91" s="12">
        <v>8</v>
      </c>
      <c r="BE91" s="12">
        <v>20</v>
      </c>
      <c r="BF91" s="12">
        <v>14</v>
      </c>
      <c r="BG91" s="21">
        <f t="shared" si="99"/>
        <v>14.142857142857142</v>
      </c>
    </row>
    <row r="92" spans="1:59" ht="12" customHeight="1" x14ac:dyDescent="0.2">
      <c r="A92" s="12">
        <v>15</v>
      </c>
      <c r="B92" s="13" t="s">
        <v>39</v>
      </c>
      <c r="C92" s="14">
        <v>26</v>
      </c>
      <c r="D92" s="15">
        <v>30.1</v>
      </c>
      <c r="E92" s="16">
        <v>14820</v>
      </c>
      <c r="F92" s="17">
        <v>10</v>
      </c>
      <c r="G92" s="13" t="s">
        <v>87</v>
      </c>
      <c r="H92" s="14">
        <v>7</v>
      </c>
      <c r="I92" s="15">
        <v>23.6</v>
      </c>
      <c r="J92" s="16">
        <v>3880</v>
      </c>
      <c r="K92" s="17">
        <v>10</v>
      </c>
      <c r="L92" s="13" t="s">
        <v>43</v>
      </c>
      <c r="M92" s="14">
        <v>18</v>
      </c>
      <c r="N92" s="15">
        <v>26</v>
      </c>
      <c r="O92" s="16">
        <v>10140</v>
      </c>
      <c r="P92" s="17">
        <v>5</v>
      </c>
      <c r="Q92" s="13" t="s">
        <v>175</v>
      </c>
      <c r="R92" s="14">
        <v>9</v>
      </c>
      <c r="S92" s="15">
        <v>34.799999999999997</v>
      </c>
      <c r="T92" s="16">
        <v>5200</v>
      </c>
      <c r="U92" s="17">
        <v>22</v>
      </c>
      <c r="V92" s="13" t="s">
        <v>132</v>
      </c>
      <c r="W92" s="14">
        <v>15</v>
      </c>
      <c r="X92" s="15">
        <v>31.1</v>
      </c>
      <c r="Y92" s="16">
        <v>8660</v>
      </c>
      <c r="Z92" s="17">
        <v>12</v>
      </c>
      <c r="AA92" s="18">
        <f t="shared" si="71"/>
        <v>75</v>
      </c>
      <c r="AB92" s="19">
        <f t="shared" si="69"/>
        <v>4</v>
      </c>
      <c r="AD92" s="20" t="s">
        <v>21</v>
      </c>
      <c r="AE92" s="36">
        <f t="shared" ref="AE92:AO92" si="100">SUM(AE87:AE91)</f>
        <v>75</v>
      </c>
      <c r="AF92" s="36">
        <f t="shared" si="100"/>
        <v>100</v>
      </c>
      <c r="AG92" s="36">
        <f t="shared" si="100"/>
        <v>65</v>
      </c>
      <c r="AH92" s="36">
        <f t="shared" si="100"/>
        <v>118</v>
      </c>
      <c r="AI92" s="36">
        <f t="shared" si="100"/>
        <v>61</v>
      </c>
      <c r="AJ92" s="36">
        <f t="shared" si="100"/>
        <v>106</v>
      </c>
      <c r="AK92" s="36">
        <f t="shared" si="100"/>
        <v>85</v>
      </c>
      <c r="AL92" s="36">
        <f t="shared" si="100"/>
        <v>138</v>
      </c>
      <c r="AM92" s="36">
        <f t="shared" si="100"/>
        <v>32</v>
      </c>
      <c r="AN92" s="36">
        <f t="shared" si="100"/>
        <v>55</v>
      </c>
      <c r="AO92" s="36">
        <f t="shared" si="100"/>
        <v>79</v>
      </c>
      <c r="AP92" s="36">
        <f t="shared" ref="AP92:AR92" si="101">SUM(AP87:AP91)</f>
        <v>35</v>
      </c>
      <c r="AQ92" s="41">
        <f t="shared" si="101"/>
        <v>45</v>
      </c>
      <c r="AR92" s="41">
        <f t="shared" si="101"/>
        <v>29</v>
      </c>
      <c r="AS92" s="36">
        <f t="shared" ref="AS92:BF92" si="102">SUM(AS87:AS91)</f>
        <v>45</v>
      </c>
      <c r="AT92" s="36">
        <f t="shared" si="102"/>
        <v>48</v>
      </c>
      <c r="AU92" s="36">
        <f t="shared" si="102"/>
        <v>57</v>
      </c>
      <c r="AV92" s="36">
        <f t="shared" si="102"/>
        <v>40</v>
      </c>
      <c r="AW92" s="36">
        <f t="shared" si="102"/>
        <v>60</v>
      </c>
      <c r="AX92" s="36">
        <f t="shared" si="102"/>
        <v>113</v>
      </c>
      <c r="AY92" s="36">
        <f t="shared" si="102"/>
        <v>87</v>
      </c>
      <c r="AZ92" s="36">
        <f t="shared" si="102"/>
        <v>59</v>
      </c>
      <c r="BA92" s="36">
        <f t="shared" si="102"/>
        <v>83</v>
      </c>
      <c r="BB92" s="36">
        <f t="shared" si="102"/>
        <v>71</v>
      </c>
      <c r="BC92" s="36">
        <f t="shared" si="102"/>
        <v>55</v>
      </c>
      <c r="BD92" s="36">
        <f t="shared" si="102"/>
        <v>59</v>
      </c>
      <c r="BE92" s="36">
        <f t="shared" si="102"/>
        <v>121</v>
      </c>
      <c r="BF92" s="36">
        <f t="shared" si="102"/>
        <v>62</v>
      </c>
      <c r="BG92" s="23">
        <f t="shared" si="99"/>
        <v>70.821428571428569</v>
      </c>
    </row>
    <row r="93" spans="1:59" ht="12" customHeight="1" x14ac:dyDescent="0.2">
      <c r="A93" s="12">
        <v>16</v>
      </c>
      <c r="B93" s="13" t="s">
        <v>98</v>
      </c>
      <c r="C93" s="14">
        <v>21</v>
      </c>
      <c r="D93" s="15">
        <v>30.1</v>
      </c>
      <c r="E93" s="16">
        <v>11660</v>
      </c>
      <c r="F93" s="17">
        <v>15</v>
      </c>
      <c r="G93" s="13" t="s">
        <v>97</v>
      </c>
      <c r="H93" s="14">
        <v>2</v>
      </c>
      <c r="I93" s="15">
        <v>24.1</v>
      </c>
      <c r="J93" s="16">
        <v>1120</v>
      </c>
      <c r="K93" s="17">
        <v>25</v>
      </c>
      <c r="L93" s="13" t="s">
        <v>75</v>
      </c>
      <c r="M93" s="14">
        <v>15</v>
      </c>
      <c r="N93" s="15">
        <v>40.1</v>
      </c>
      <c r="O93" s="16">
        <v>8560</v>
      </c>
      <c r="P93" s="17">
        <v>9</v>
      </c>
      <c r="Q93" s="13" t="s">
        <v>33</v>
      </c>
      <c r="R93" s="14">
        <v>23</v>
      </c>
      <c r="S93" s="15">
        <v>24</v>
      </c>
      <c r="T93" s="16">
        <v>12660</v>
      </c>
      <c r="U93" s="17">
        <v>5</v>
      </c>
      <c r="V93" s="13" t="s">
        <v>137</v>
      </c>
      <c r="W93" s="14">
        <v>9</v>
      </c>
      <c r="X93" s="15">
        <v>24</v>
      </c>
      <c r="Y93" s="16">
        <v>4820</v>
      </c>
      <c r="Z93" s="17">
        <v>19</v>
      </c>
      <c r="AA93" s="18">
        <f t="shared" si="71"/>
        <v>70</v>
      </c>
      <c r="AB93" s="19">
        <f t="shared" si="69"/>
        <v>-1</v>
      </c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7"/>
    </row>
    <row r="94" spans="1:59" ht="12" customHeight="1" x14ac:dyDescent="0.2">
      <c r="A94" s="12">
        <v>17</v>
      </c>
      <c r="B94" s="13" t="s">
        <v>157</v>
      </c>
      <c r="C94" s="14">
        <v>43</v>
      </c>
      <c r="D94" s="15">
        <v>38.799999999999997</v>
      </c>
      <c r="E94" s="16">
        <v>25840</v>
      </c>
      <c r="F94" s="17">
        <v>2</v>
      </c>
      <c r="G94" s="13" t="s">
        <v>226</v>
      </c>
      <c r="H94" s="14">
        <v>0</v>
      </c>
      <c r="I94" s="15"/>
      <c r="J94" s="16">
        <v>0</v>
      </c>
      <c r="K94" s="17">
        <v>28</v>
      </c>
      <c r="L94" s="13" t="s">
        <v>40</v>
      </c>
      <c r="M94" s="14">
        <v>17</v>
      </c>
      <c r="N94" s="15">
        <v>26</v>
      </c>
      <c r="O94" s="16">
        <v>9520</v>
      </c>
      <c r="P94" s="17">
        <v>7</v>
      </c>
      <c r="Q94" s="13" t="s">
        <v>81</v>
      </c>
      <c r="R94" s="14">
        <v>20</v>
      </c>
      <c r="S94" s="15">
        <v>35.4</v>
      </c>
      <c r="T94" s="16">
        <v>11580</v>
      </c>
      <c r="U94" s="17">
        <v>6</v>
      </c>
      <c r="V94" s="13" t="s">
        <v>62</v>
      </c>
      <c r="W94" s="14">
        <v>8</v>
      </c>
      <c r="X94" s="15">
        <v>26.1</v>
      </c>
      <c r="Y94" s="16">
        <v>4460</v>
      </c>
      <c r="Z94" s="17">
        <v>21</v>
      </c>
      <c r="AA94" s="18">
        <f t="shared" si="71"/>
        <v>88</v>
      </c>
      <c r="AB94" s="19">
        <f t="shared" si="69"/>
        <v>17</v>
      </c>
      <c r="AD94" s="57" t="s">
        <v>216</v>
      </c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57"/>
      <c r="BD94" s="57"/>
      <c r="BE94" s="57"/>
      <c r="BF94" s="57"/>
      <c r="BG94" s="57"/>
    </row>
    <row r="95" spans="1:59" ht="12" customHeight="1" x14ac:dyDescent="0.2">
      <c r="A95" s="12">
        <v>18</v>
      </c>
      <c r="B95" s="13" t="s">
        <v>90</v>
      </c>
      <c r="C95" s="14">
        <v>3</v>
      </c>
      <c r="D95" s="15">
        <v>26</v>
      </c>
      <c r="E95" s="16">
        <v>1740</v>
      </c>
      <c r="F95" s="17">
        <v>28</v>
      </c>
      <c r="G95" s="13" t="s">
        <v>110</v>
      </c>
      <c r="H95" s="14">
        <v>4</v>
      </c>
      <c r="I95" s="15">
        <v>25.5</v>
      </c>
      <c r="J95" s="16">
        <v>2300</v>
      </c>
      <c r="K95" s="17">
        <v>19</v>
      </c>
      <c r="L95" s="13" t="s">
        <v>84</v>
      </c>
      <c r="M95" s="14">
        <v>14</v>
      </c>
      <c r="N95" s="15">
        <v>33.6</v>
      </c>
      <c r="O95" s="16">
        <v>8200</v>
      </c>
      <c r="P95" s="17">
        <v>10</v>
      </c>
      <c r="Q95" s="13" t="s">
        <v>119</v>
      </c>
      <c r="R95" s="14">
        <v>7</v>
      </c>
      <c r="S95" s="15">
        <v>22.5</v>
      </c>
      <c r="T95" s="16">
        <v>3780</v>
      </c>
      <c r="U95" s="17">
        <v>25</v>
      </c>
      <c r="V95" s="13" t="s">
        <v>73</v>
      </c>
      <c r="W95" s="14">
        <v>8</v>
      </c>
      <c r="X95" s="15">
        <v>24</v>
      </c>
      <c r="Y95" s="16">
        <v>4360</v>
      </c>
      <c r="Z95" s="17">
        <v>23</v>
      </c>
      <c r="AA95" s="18">
        <f t="shared" si="71"/>
        <v>36</v>
      </c>
      <c r="AB95" s="19">
        <f t="shared" si="69"/>
        <v>-35</v>
      </c>
      <c r="AD95" s="9" t="s">
        <v>240</v>
      </c>
      <c r="AE95" s="10" t="s">
        <v>188</v>
      </c>
      <c r="AF95" s="10" t="s">
        <v>28</v>
      </c>
      <c r="AG95" s="10" t="s">
        <v>186</v>
      </c>
      <c r="AH95" s="10" t="s">
        <v>26</v>
      </c>
      <c r="AI95" s="10" t="s">
        <v>27</v>
      </c>
      <c r="AJ95" s="10" t="s">
        <v>23</v>
      </c>
      <c r="AK95" s="10" t="s">
        <v>24</v>
      </c>
      <c r="AL95" s="10" t="s">
        <v>22</v>
      </c>
      <c r="AM95" s="10" t="s">
        <v>195</v>
      </c>
      <c r="AN95" s="10" t="s">
        <v>30</v>
      </c>
      <c r="AO95" s="10" t="s">
        <v>185</v>
      </c>
      <c r="AP95" s="10" t="s">
        <v>201</v>
      </c>
      <c r="AQ95" s="40" t="s">
        <v>200</v>
      </c>
      <c r="AR95" s="40" t="s">
        <v>221</v>
      </c>
      <c r="AS95" s="10" t="s">
        <v>197</v>
      </c>
      <c r="AT95" s="10" t="s">
        <v>189</v>
      </c>
      <c r="AU95" s="10" t="s">
        <v>191</v>
      </c>
      <c r="AV95" s="10" t="s">
        <v>29</v>
      </c>
      <c r="AW95" s="10" t="s">
        <v>193</v>
      </c>
      <c r="AX95" s="10" t="s">
        <v>184</v>
      </c>
      <c r="AY95" s="10" t="s">
        <v>190</v>
      </c>
      <c r="AZ95" s="10" t="s">
        <v>187</v>
      </c>
      <c r="BA95" s="10" t="s">
        <v>194</v>
      </c>
      <c r="BB95" s="10" t="s">
        <v>192</v>
      </c>
      <c r="BC95" s="10" t="s">
        <v>196</v>
      </c>
      <c r="BD95" s="10" t="s">
        <v>198</v>
      </c>
      <c r="BE95" s="10" t="s">
        <v>25</v>
      </c>
      <c r="BF95" s="10" t="s">
        <v>199</v>
      </c>
      <c r="BG95" s="11" t="s">
        <v>239</v>
      </c>
    </row>
    <row r="96" spans="1:59" ht="12" customHeight="1" x14ac:dyDescent="0.2">
      <c r="A96" s="12">
        <v>19</v>
      </c>
      <c r="B96" s="13" t="s">
        <v>96</v>
      </c>
      <c r="C96" s="14">
        <v>47</v>
      </c>
      <c r="D96" s="15">
        <v>38.1</v>
      </c>
      <c r="E96" s="16">
        <v>27640</v>
      </c>
      <c r="F96" s="17">
        <v>1</v>
      </c>
      <c r="G96" s="13" t="s">
        <v>138</v>
      </c>
      <c r="H96" s="14">
        <v>5</v>
      </c>
      <c r="I96" s="15">
        <v>37.700000000000003</v>
      </c>
      <c r="J96" s="16">
        <v>3160</v>
      </c>
      <c r="K96" s="17">
        <v>12</v>
      </c>
      <c r="L96" s="13" t="s">
        <v>147</v>
      </c>
      <c r="M96" s="14">
        <v>26</v>
      </c>
      <c r="N96" s="15">
        <v>24.9</v>
      </c>
      <c r="O96" s="16">
        <v>14340</v>
      </c>
      <c r="P96" s="17">
        <v>3</v>
      </c>
      <c r="Q96" s="13" t="s">
        <v>44</v>
      </c>
      <c r="R96" s="14">
        <v>14</v>
      </c>
      <c r="S96" s="15">
        <v>36.299999999999997</v>
      </c>
      <c r="T96" s="16">
        <v>8160</v>
      </c>
      <c r="U96" s="17">
        <v>16</v>
      </c>
      <c r="V96" s="13" t="s">
        <v>34</v>
      </c>
      <c r="W96" s="14">
        <v>21</v>
      </c>
      <c r="X96" s="15">
        <v>25</v>
      </c>
      <c r="Y96" s="16">
        <v>11400</v>
      </c>
      <c r="Z96" s="17">
        <v>7</v>
      </c>
      <c r="AA96" s="18">
        <f t="shared" si="71"/>
        <v>113</v>
      </c>
      <c r="AB96" s="19">
        <f t="shared" si="69"/>
        <v>42</v>
      </c>
      <c r="AD96" s="20">
        <v>1</v>
      </c>
      <c r="AE96" s="12">
        <v>5</v>
      </c>
      <c r="AF96" s="12">
        <v>5</v>
      </c>
      <c r="AG96" s="12">
        <v>5</v>
      </c>
      <c r="AH96" s="12">
        <v>5</v>
      </c>
      <c r="AI96" s="12">
        <v>5</v>
      </c>
      <c r="AJ96" s="12">
        <v>5</v>
      </c>
      <c r="AK96" s="12">
        <v>5</v>
      </c>
      <c r="AL96" s="12">
        <v>5</v>
      </c>
      <c r="AM96" s="12">
        <v>5</v>
      </c>
      <c r="AN96" s="12">
        <v>4</v>
      </c>
      <c r="AO96" s="12">
        <v>4</v>
      </c>
      <c r="AP96" s="12">
        <v>1</v>
      </c>
      <c r="AQ96" s="12">
        <v>2</v>
      </c>
      <c r="AR96" s="12">
        <v>2</v>
      </c>
      <c r="AS96" s="12">
        <v>5</v>
      </c>
      <c r="AT96" s="12">
        <v>5</v>
      </c>
      <c r="AU96" s="12">
        <v>2</v>
      </c>
      <c r="AV96" s="12">
        <v>2</v>
      </c>
      <c r="AW96" s="12">
        <v>5</v>
      </c>
      <c r="AX96" s="12">
        <v>5</v>
      </c>
      <c r="AY96" s="12">
        <v>5</v>
      </c>
      <c r="AZ96" s="12">
        <v>3</v>
      </c>
      <c r="BA96" s="12">
        <v>5</v>
      </c>
      <c r="BB96" s="12">
        <v>5</v>
      </c>
      <c r="BC96" s="12">
        <v>5</v>
      </c>
      <c r="BD96" s="12">
        <v>4</v>
      </c>
      <c r="BE96" s="12">
        <v>5</v>
      </c>
      <c r="BF96" s="12">
        <v>2</v>
      </c>
      <c r="BG96" s="21">
        <f>SUM(AE96:BF96)/28</f>
        <v>4.1428571428571432</v>
      </c>
    </row>
    <row r="97" spans="1:59" ht="12" customHeight="1" x14ac:dyDescent="0.2">
      <c r="A97" s="12">
        <v>20</v>
      </c>
      <c r="B97" s="13" t="s">
        <v>64</v>
      </c>
      <c r="C97" s="14">
        <v>33</v>
      </c>
      <c r="D97" s="15">
        <v>36.5</v>
      </c>
      <c r="E97" s="16">
        <v>19100</v>
      </c>
      <c r="F97" s="17">
        <v>5</v>
      </c>
      <c r="G97" s="13" t="s">
        <v>104</v>
      </c>
      <c r="H97" s="14">
        <v>11</v>
      </c>
      <c r="I97" s="15">
        <v>24.5</v>
      </c>
      <c r="J97" s="16">
        <v>6100</v>
      </c>
      <c r="K97" s="17">
        <v>5</v>
      </c>
      <c r="L97" s="13" t="s">
        <v>101</v>
      </c>
      <c r="M97" s="14">
        <v>14</v>
      </c>
      <c r="N97" s="15">
        <v>26.5</v>
      </c>
      <c r="O97" s="16">
        <v>7920</v>
      </c>
      <c r="P97" s="17">
        <v>14</v>
      </c>
      <c r="Q97" s="13" t="s">
        <v>141</v>
      </c>
      <c r="R97" s="14">
        <v>17</v>
      </c>
      <c r="S97" s="15">
        <v>38</v>
      </c>
      <c r="T97" s="16">
        <v>10240</v>
      </c>
      <c r="U97" s="17">
        <v>9</v>
      </c>
      <c r="V97" s="13" t="s">
        <v>54</v>
      </c>
      <c r="W97" s="14">
        <v>23</v>
      </c>
      <c r="X97" s="15">
        <v>32.200000000000003</v>
      </c>
      <c r="Y97" s="16">
        <v>12980</v>
      </c>
      <c r="Z97" s="17">
        <v>4</v>
      </c>
      <c r="AA97" s="18">
        <f t="shared" si="71"/>
        <v>98</v>
      </c>
      <c r="AB97" s="19">
        <f t="shared" si="69"/>
        <v>27</v>
      </c>
      <c r="AD97" s="20">
        <v>2</v>
      </c>
      <c r="AE97" s="12">
        <v>1</v>
      </c>
      <c r="AF97" s="12">
        <v>3</v>
      </c>
      <c r="AG97" s="12">
        <v>1</v>
      </c>
      <c r="AH97" s="12">
        <v>2</v>
      </c>
      <c r="AI97" s="12">
        <v>1</v>
      </c>
      <c r="AJ97" s="12">
        <v>1</v>
      </c>
      <c r="AK97" s="12">
        <v>4</v>
      </c>
      <c r="AL97" s="12">
        <v>1</v>
      </c>
      <c r="AM97" s="12">
        <v>1</v>
      </c>
      <c r="AN97" s="12">
        <v>2</v>
      </c>
      <c r="AO97" s="12">
        <v>2</v>
      </c>
      <c r="AP97" s="12">
        <v>1</v>
      </c>
      <c r="AQ97" s="12">
        <v>1</v>
      </c>
      <c r="AR97" s="12">
        <v>1</v>
      </c>
      <c r="AS97" s="12">
        <v>1</v>
      </c>
      <c r="AT97" s="12">
        <v>1</v>
      </c>
      <c r="AU97" s="12">
        <v>1</v>
      </c>
      <c r="AV97" s="12">
        <v>1</v>
      </c>
      <c r="AW97" s="12">
        <v>1</v>
      </c>
      <c r="AX97" s="12">
        <v>3</v>
      </c>
      <c r="AY97" s="12">
        <v>3</v>
      </c>
      <c r="AZ97" s="12">
        <v>1</v>
      </c>
      <c r="BA97" s="12">
        <v>1</v>
      </c>
      <c r="BB97" s="12">
        <v>1</v>
      </c>
      <c r="BC97" s="12">
        <v>1</v>
      </c>
      <c r="BD97" s="12">
        <v>1</v>
      </c>
      <c r="BE97" s="12">
        <v>1</v>
      </c>
      <c r="BF97" s="12">
        <v>2</v>
      </c>
      <c r="BG97" s="21">
        <f t="shared" ref="BG97:BG100" si="103">SUM(AE97:BF97)/28</f>
        <v>1.4642857142857142</v>
      </c>
    </row>
    <row r="98" spans="1:59" ht="12" customHeight="1" x14ac:dyDescent="0.2">
      <c r="A98" s="12">
        <v>21</v>
      </c>
      <c r="B98" s="13" t="s">
        <v>113</v>
      </c>
      <c r="C98" s="14">
        <v>19</v>
      </c>
      <c r="D98" s="15">
        <v>35.200000000000003</v>
      </c>
      <c r="E98" s="16">
        <v>11700</v>
      </c>
      <c r="F98" s="17">
        <v>14</v>
      </c>
      <c r="G98" s="13" t="s">
        <v>46</v>
      </c>
      <c r="H98" s="14">
        <v>2</v>
      </c>
      <c r="I98" s="15">
        <v>23.2</v>
      </c>
      <c r="J98" s="16">
        <v>1160</v>
      </c>
      <c r="K98" s="17">
        <v>24</v>
      </c>
      <c r="L98" s="13" t="s">
        <v>122</v>
      </c>
      <c r="M98" s="14">
        <v>31</v>
      </c>
      <c r="N98" s="15">
        <v>41</v>
      </c>
      <c r="O98" s="16">
        <v>18160</v>
      </c>
      <c r="P98" s="17">
        <v>2</v>
      </c>
      <c r="Q98" s="13" t="s">
        <v>94</v>
      </c>
      <c r="R98" s="14">
        <v>34</v>
      </c>
      <c r="S98" s="15">
        <v>36</v>
      </c>
      <c r="T98" s="16">
        <v>19580</v>
      </c>
      <c r="U98" s="17">
        <v>2</v>
      </c>
      <c r="V98" s="13" t="s">
        <v>109</v>
      </c>
      <c r="W98" s="14">
        <v>30</v>
      </c>
      <c r="X98" s="15">
        <v>24</v>
      </c>
      <c r="Y98" s="16">
        <v>16200</v>
      </c>
      <c r="Z98" s="17">
        <v>3</v>
      </c>
      <c r="AA98" s="18">
        <f t="shared" si="71"/>
        <v>116</v>
      </c>
      <c r="AB98" s="19">
        <f t="shared" si="69"/>
        <v>45</v>
      </c>
      <c r="AD98" s="20">
        <v>3</v>
      </c>
      <c r="AE98" s="12">
        <v>4</v>
      </c>
      <c r="AF98" s="12">
        <v>2</v>
      </c>
      <c r="AG98" s="12">
        <v>4</v>
      </c>
      <c r="AH98" s="12">
        <v>4</v>
      </c>
      <c r="AI98" s="12">
        <v>3</v>
      </c>
      <c r="AJ98" s="12">
        <v>3</v>
      </c>
      <c r="AK98" s="12">
        <v>4</v>
      </c>
      <c r="AL98" s="12">
        <v>5</v>
      </c>
      <c r="AM98" s="12">
        <v>1</v>
      </c>
      <c r="AN98" s="12">
        <v>3</v>
      </c>
      <c r="AO98" s="12">
        <v>3</v>
      </c>
      <c r="AP98" s="12">
        <v>2</v>
      </c>
      <c r="AQ98" s="12">
        <v>4</v>
      </c>
      <c r="AR98" s="12">
        <v>3</v>
      </c>
      <c r="AS98" s="12">
        <v>2</v>
      </c>
      <c r="AT98" s="12">
        <v>2</v>
      </c>
      <c r="AU98" s="12">
        <v>3</v>
      </c>
      <c r="AV98" s="12">
        <v>2</v>
      </c>
      <c r="AW98" s="12">
        <v>5</v>
      </c>
      <c r="AX98" s="12">
        <v>4</v>
      </c>
      <c r="AY98" s="12">
        <v>3</v>
      </c>
      <c r="AZ98" s="12">
        <v>4</v>
      </c>
      <c r="BA98" s="12">
        <v>3</v>
      </c>
      <c r="BB98" s="12">
        <v>4</v>
      </c>
      <c r="BC98" s="12">
        <v>2</v>
      </c>
      <c r="BD98" s="12">
        <v>2</v>
      </c>
      <c r="BE98" s="12">
        <v>4</v>
      </c>
      <c r="BF98" s="12">
        <v>4</v>
      </c>
      <c r="BG98" s="21">
        <f t="shared" si="103"/>
        <v>3.1785714285714284</v>
      </c>
    </row>
    <row r="99" spans="1:59" ht="12" customHeight="1" x14ac:dyDescent="0.2">
      <c r="A99" s="12">
        <v>22</v>
      </c>
      <c r="B99" s="13" t="s">
        <v>41</v>
      </c>
      <c r="C99" s="14">
        <v>29</v>
      </c>
      <c r="D99" s="15">
        <v>33.200000000000003</v>
      </c>
      <c r="E99" s="16">
        <v>16100</v>
      </c>
      <c r="F99" s="17">
        <v>8</v>
      </c>
      <c r="G99" s="13" t="s">
        <v>144</v>
      </c>
      <c r="H99" s="14">
        <v>13</v>
      </c>
      <c r="I99" s="15">
        <v>35.6</v>
      </c>
      <c r="J99" s="16">
        <v>7260</v>
      </c>
      <c r="K99" s="17">
        <v>3</v>
      </c>
      <c r="L99" s="13" t="s">
        <v>89</v>
      </c>
      <c r="M99" s="14">
        <v>10</v>
      </c>
      <c r="N99" s="15">
        <v>23.9</v>
      </c>
      <c r="O99" s="16">
        <v>5540</v>
      </c>
      <c r="P99" s="17">
        <v>21</v>
      </c>
      <c r="Q99" s="13" t="s">
        <v>155</v>
      </c>
      <c r="R99" s="14">
        <v>19</v>
      </c>
      <c r="S99" s="15">
        <v>25.4</v>
      </c>
      <c r="T99" s="16">
        <v>10520</v>
      </c>
      <c r="U99" s="17">
        <v>8</v>
      </c>
      <c r="V99" s="13" t="s">
        <v>102</v>
      </c>
      <c r="W99" s="14">
        <v>8</v>
      </c>
      <c r="X99" s="15">
        <v>27.6</v>
      </c>
      <c r="Y99" s="16">
        <v>4640</v>
      </c>
      <c r="Z99" s="17">
        <v>20</v>
      </c>
      <c r="AA99" s="18">
        <f t="shared" si="71"/>
        <v>79</v>
      </c>
      <c r="AB99" s="19">
        <f t="shared" si="69"/>
        <v>8</v>
      </c>
      <c r="AD99" s="20">
        <v>4</v>
      </c>
      <c r="AE99" s="12">
        <v>4</v>
      </c>
      <c r="AF99" s="12">
        <v>4</v>
      </c>
      <c r="AG99" s="12">
        <v>2</v>
      </c>
      <c r="AH99" s="12">
        <v>5</v>
      </c>
      <c r="AI99" s="12">
        <v>4</v>
      </c>
      <c r="AJ99" s="12">
        <v>4</v>
      </c>
      <c r="AK99" s="12">
        <v>2</v>
      </c>
      <c r="AL99" s="12">
        <v>5</v>
      </c>
      <c r="AM99" s="12">
        <v>2</v>
      </c>
      <c r="AN99" s="12">
        <v>1</v>
      </c>
      <c r="AO99" s="12">
        <v>4</v>
      </c>
      <c r="AP99" s="12">
        <v>3</v>
      </c>
      <c r="AQ99" s="12">
        <v>4</v>
      </c>
      <c r="AR99" s="12">
        <v>1</v>
      </c>
      <c r="AS99" s="12">
        <v>3</v>
      </c>
      <c r="AT99" s="12">
        <v>3</v>
      </c>
      <c r="AU99" s="12">
        <v>3</v>
      </c>
      <c r="AV99" s="12">
        <v>2</v>
      </c>
      <c r="AW99" s="12">
        <v>5</v>
      </c>
      <c r="AX99" s="12">
        <v>4</v>
      </c>
      <c r="AY99" s="12">
        <v>5</v>
      </c>
      <c r="AZ99" s="12">
        <v>3</v>
      </c>
      <c r="BA99" s="12">
        <v>3</v>
      </c>
      <c r="BB99" s="12">
        <v>4</v>
      </c>
      <c r="BC99" s="12">
        <v>3</v>
      </c>
      <c r="BD99" s="12">
        <v>3</v>
      </c>
      <c r="BE99" s="12">
        <v>5</v>
      </c>
      <c r="BF99" s="12">
        <v>3</v>
      </c>
      <c r="BG99" s="21">
        <f t="shared" si="103"/>
        <v>3.3571428571428572</v>
      </c>
    </row>
    <row r="100" spans="1:59" ht="12" customHeight="1" x14ac:dyDescent="0.2">
      <c r="A100" s="12">
        <v>23</v>
      </c>
      <c r="B100" s="13" t="s">
        <v>78</v>
      </c>
      <c r="C100" s="14">
        <v>15</v>
      </c>
      <c r="D100" s="15">
        <v>25.5</v>
      </c>
      <c r="E100" s="16">
        <v>8380</v>
      </c>
      <c r="F100" s="17">
        <v>23</v>
      </c>
      <c r="G100" s="13" t="s">
        <v>53</v>
      </c>
      <c r="H100" s="14">
        <v>8</v>
      </c>
      <c r="I100" s="15">
        <v>24.3</v>
      </c>
      <c r="J100" s="16">
        <v>4420</v>
      </c>
      <c r="K100" s="17">
        <v>9</v>
      </c>
      <c r="L100" s="13" t="s">
        <v>95</v>
      </c>
      <c r="M100" s="14">
        <v>36</v>
      </c>
      <c r="N100" s="15">
        <v>37</v>
      </c>
      <c r="O100" s="16">
        <v>20960</v>
      </c>
      <c r="P100" s="17">
        <v>1</v>
      </c>
      <c r="Q100" s="13" t="s">
        <v>38</v>
      </c>
      <c r="R100" s="14">
        <v>25</v>
      </c>
      <c r="S100" s="15">
        <v>34</v>
      </c>
      <c r="T100" s="16">
        <v>14540</v>
      </c>
      <c r="U100" s="17">
        <v>3</v>
      </c>
      <c r="V100" s="13" t="s">
        <v>153</v>
      </c>
      <c r="W100" s="14">
        <v>22</v>
      </c>
      <c r="X100" s="15">
        <v>35.5</v>
      </c>
      <c r="Y100" s="16">
        <v>12580</v>
      </c>
      <c r="Z100" s="17">
        <v>5</v>
      </c>
      <c r="AA100" s="18">
        <f t="shared" si="71"/>
        <v>106</v>
      </c>
      <c r="AB100" s="19">
        <f t="shared" si="69"/>
        <v>35</v>
      </c>
      <c r="AD100" s="20">
        <v>5</v>
      </c>
      <c r="AE100" s="12">
        <v>3</v>
      </c>
      <c r="AF100" s="12">
        <v>3</v>
      </c>
      <c r="AG100" s="12">
        <v>2</v>
      </c>
      <c r="AH100" s="12">
        <v>3</v>
      </c>
      <c r="AI100" s="12">
        <v>2</v>
      </c>
      <c r="AJ100" s="12">
        <v>5</v>
      </c>
      <c r="AK100" s="12">
        <v>3</v>
      </c>
      <c r="AL100" s="12">
        <v>4</v>
      </c>
      <c r="AM100" s="12">
        <v>2</v>
      </c>
      <c r="AN100" s="12">
        <v>4</v>
      </c>
      <c r="AO100" s="12">
        <v>3</v>
      </c>
      <c r="AP100" s="12">
        <v>4</v>
      </c>
      <c r="AQ100" s="12">
        <v>4</v>
      </c>
      <c r="AR100" s="12">
        <v>2</v>
      </c>
      <c r="AS100" s="12">
        <v>2</v>
      </c>
      <c r="AT100" s="12">
        <v>4</v>
      </c>
      <c r="AU100" s="12">
        <v>2</v>
      </c>
      <c r="AV100" s="12">
        <v>2</v>
      </c>
      <c r="AW100" s="12">
        <v>1</v>
      </c>
      <c r="AX100" s="12">
        <v>5</v>
      </c>
      <c r="AY100" s="12">
        <v>3</v>
      </c>
      <c r="AZ100" s="12">
        <v>3</v>
      </c>
      <c r="BA100" s="12">
        <v>4</v>
      </c>
      <c r="BB100" s="12">
        <v>3</v>
      </c>
      <c r="BC100" s="12">
        <v>2</v>
      </c>
      <c r="BD100" s="12">
        <v>1</v>
      </c>
      <c r="BE100" s="12">
        <v>5</v>
      </c>
      <c r="BF100" s="12">
        <v>4</v>
      </c>
      <c r="BG100" s="21">
        <f t="shared" si="103"/>
        <v>3.0357142857142856</v>
      </c>
    </row>
    <row r="101" spans="1:59" ht="12" customHeight="1" x14ac:dyDescent="0.2">
      <c r="A101" s="12">
        <v>24</v>
      </c>
      <c r="B101" s="13" t="s">
        <v>225</v>
      </c>
      <c r="C101" s="14">
        <v>11</v>
      </c>
      <c r="D101" s="15">
        <v>36.5</v>
      </c>
      <c r="E101" s="16">
        <v>6860</v>
      </c>
      <c r="F101" s="17">
        <v>24</v>
      </c>
      <c r="G101" s="13" t="s">
        <v>175</v>
      </c>
      <c r="H101" s="14">
        <v>4</v>
      </c>
      <c r="I101" s="15">
        <v>23</v>
      </c>
      <c r="J101" s="16">
        <v>2220</v>
      </c>
      <c r="K101" s="17">
        <v>20</v>
      </c>
      <c r="L101" s="13" t="s">
        <v>134</v>
      </c>
      <c r="M101" s="14">
        <v>13</v>
      </c>
      <c r="N101" s="15">
        <v>24.2</v>
      </c>
      <c r="O101" s="16">
        <v>7220</v>
      </c>
      <c r="P101" s="17">
        <v>18</v>
      </c>
      <c r="Q101" s="13" t="s">
        <v>107</v>
      </c>
      <c r="R101" s="14">
        <v>35</v>
      </c>
      <c r="S101" s="15">
        <v>36</v>
      </c>
      <c r="T101" s="16">
        <v>19860</v>
      </c>
      <c r="U101" s="17">
        <v>1</v>
      </c>
      <c r="V101" s="13" t="s">
        <v>159</v>
      </c>
      <c r="W101" s="14">
        <v>13</v>
      </c>
      <c r="X101" s="15">
        <v>24</v>
      </c>
      <c r="Y101" s="16">
        <v>7220</v>
      </c>
      <c r="Z101" s="17">
        <v>14</v>
      </c>
      <c r="AA101" s="18">
        <f t="shared" si="71"/>
        <v>76</v>
      </c>
      <c r="AB101" s="19">
        <f t="shared" si="69"/>
        <v>5</v>
      </c>
      <c r="AD101" s="20" t="s">
        <v>21</v>
      </c>
      <c r="AE101" s="22">
        <f t="shared" ref="AE101:BF101" si="104">SUM(AE96:AE100)</f>
        <v>17</v>
      </c>
      <c r="AF101" s="22">
        <f t="shared" si="104"/>
        <v>17</v>
      </c>
      <c r="AG101" s="22">
        <f t="shared" si="104"/>
        <v>14</v>
      </c>
      <c r="AH101" s="22">
        <f t="shared" si="104"/>
        <v>19</v>
      </c>
      <c r="AI101" s="22">
        <f t="shared" si="104"/>
        <v>15</v>
      </c>
      <c r="AJ101" s="22">
        <f t="shared" si="104"/>
        <v>18</v>
      </c>
      <c r="AK101" s="22">
        <f t="shared" si="104"/>
        <v>18</v>
      </c>
      <c r="AL101" s="22">
        <f t="shared" si="104"/>
        <v>20</v>
      </c>
      <c r="AM101" s="22">
        <f t="shared" si="104"/>
        <v>11</v>
      </c>
      <c r="AN101" s="22">
        <f t="shared" si="104"/>
        <v>14</v>
      </c>
      <c r="AO101" s="22">
        <f t="shared" si="104"/>
        <v>16</v>
      </c>
      <c r="AP101" s="22">
        <f t="shared" si="104"/>
        <v>11</v>
      </c>
      <c r="AQ101" s="22">
        <f t="shared" si="104"/>
        <v>15</v>
      </c>
      <c r="AR101" s="22">
        <f t="shared" si="104"/>
        <v>9</v>
      </c>
      <c r="AS101" s="22">
        <f t="shared" si="104"/>
        <v>13</v>
      </c>
      <c r="AT101" s="22">
        <f t="shared" si="104"/>
        <v>15</v>
      </c>
      <c r="AU101" s="22">
        <f t="shared" si="104"/>
        <v>11</v>
      </c>
      <c r="AV101" s="22">
        <f t="shared" si="104"/>
        <v>9</v>
      </c>
      <c r="AW101" s="22">
        <f t="shared" si="104"/>
        <v>17</v>
      </c>
      <c r="AX101" s="22">
        <f t="shared" si="104"/>
        <v>21</v>
      </c>
      <c r="AY101" s="22">
        <f t="shared" si="104"/>
        <v>19</v>
      </c>
      <c r="AZ101" s="22">
        <f t="shared" si="104"/>
        <v>14</v>
      </c>
      <c r="BA101" s="22">
        <f t="shared" si="104"/>
        <v>16</v>
      </c>
      <c r="BB101" s="22">
        <f t="shared" si="104"/>
        <v>17</v>
      </c>
      <c r="BC101" s="22">
        <f t="shared" si="104"/>
        <v>13</v>
      </c>
      <c r="BD101" s="22">
        <f t="shared" si="104"/>
        <v>11</v>
      </c>
      <c r="BE101" s="22">
        <f t="shared" si="104"/>
        <v>20</v>
      </c>
      <c r="BF101" s="22">
        <f t="shared" si="104"/>
        <v>15</v>
      </c>
      <c r="BG101" s="23">
        <f>SUM(AE101:BF101)/28</f>
        <v>15.178571428571429</v>
      </c>
    </row>
    <row r="102" spans="1:59" ht="12" customHeight="1" x14ac:dyDescent="0.2">
      <c r="A102" s="12">
        <v>25</v>
      </c>
      <c r="B102" s="13" t="s">
        <v>80</v>
      </c>
      <c r="C102" s="14">
        <v>28</v>
      </c>
      <c r="D102" s="15">
        <v>36.799999999999997</v>
      </c>
      <c r="E102" s="16">
        <v>15720</v>
      </c>
      <c r="F102" s="17">
        <v>9</v>
      </c>
      <c r="G102" s="13" t="s">
        <v>156</v>
      </c>
      <c r="H102" s="14">
        <v>19</v>
      </c>
      <c r="I102" s="15">
        <v>24.3</v>
      </c>
      <c r="J102" s="16">
        <v>10580</v>
      </c>
      <c r="K102" s="17">
        <v>1</v>
      </c>
      <c r="L102" s="13" t="s">
        <v>118</v>
      </c>
      <c r="M102" s="14">
        <v>9</v>
      </c>
      <c r="N102" s="15">
        <v>25.6</v>
      </c>
      <c r="O102" s="16">
        <v>5100</v>
      </c>
      <c r="P102" s="17">
        <v>23</v>
      </c>
      <c r="Q102" s="13" t="s">
        <v>176</v>
      </c>
      <c r="R102" s="14">
        <v>5</v>
      </c>
      <c r="S102" s="15">
        <v>22.6</v>
      </c>
      <c r="T102" s="16">
        <v>2760</v>
      </c>
      <c r="U102" s="17">
        <v>26</v>
      </c>
      <c r="V102" s="13" t="s">
        <v>36</v>
      </c>
      <c r="W102" s="14">
        <v>33</v>
      </c>
      <c r="X102" s="15">
        <v>31.5</v>
      </c>
      <c r="Y102" s="16">
        <v>18400</v>
      </c>
      <c r="Z102" s="17">
        <v>1</v>
      </c>
      <c r="AA102" s="18">
        <f t="shared" si="71"/>
        <v>94</v>
      </c>
      <c r="AB102" s="19">
        <f t="shared" si="69"/>
        <v>23</v>
      </c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2"/>
    </row>
    <row r="103" spans="1:59" ht="12" customHeight="1" x14ac:dyDescent="0.2">
      <c r="A103" s="12">
        <v>26</v>
      </c>
      <c r="B103" s="13" t="s">
        <v>183</v>
      </c>
      <c r="C103" s="14">
        <v>21</v>
      </c>
      <c r="D103" s="15">
        <v>24.8</v>
      </c>
      <c r="E103" s="16">
        <v>11620</v>
      </c>
      <c r="F103" s="17">
        <v>16</v>
      </c>
      <c r="G103" s="13" t="s">
        <v>130</v>
      </c>
      <c r="H103" s="14">
        <v>12</v>
      </c>
      <c r="I103" s="15">
        <v>25.6</v>
      </c>
      <c r="J103" s="16">
        <v>6900</v>
      </c>
      <c r="K103" s="17">
        <v>4</v>
      </c>
      <c r="L103" s="13" t="s">
        <v>70</v>
      </c>
      <c r="M103" s="14">
        <v>18</v>
      </c>
      <c r="N103" s="15">
        <v>32.200000000000003</v>
      </c>
      <c r="O103" s="16">
        <v>10320</v>
      </c>
      <c r="P103" s="17">
        <v>4</v>
      </c>
      <c r="Q103" s="13" t="s">
        <v>77</v>
      </c>
      <c r="R103" s="14">
        <v>16</v>
      </c>
      <c r="S103" s="15">
        <v>24.1</v>
      </c>
      <c r="T103" s="16">
        <v>9020</v>
      </c>
      <c r="U103" s="17">
        <v>13</v>
      </c>
      <c r="V103" s="13" t="s">
        <v>56</v>
      </c>
      <c r="W103" s="14">
        <v>16</v>
      </c>
      <c r="X103" s="15">
        <v>31</v>
      </c>
      <c r="Y103" s="16">
        <v>9140</v>
      </c>
      <c r="Z103" s="17">
        <v>10</v>
      </c>
      <c r="AA103" s="18">
        <f t="shared" si="71"/>
        <v>83</v>
      </c>
      <c r="AB103" s="19">
        <f t="shared" si="69"/>
        <v>12</v>
      </c>
      <c r="AD103" s="57" t="s">
        <v>219</v>
      </c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  <c r="BA103" s="57"/>
      <c r="BB103" s="57"/>
      <c r="BC103" s="57"/>
      <c r="BD103" s="57"/>
      <c r="BE103" s="57"/>
      <c r="BF103" s="57"/>
      <c r="BG103" s="57"/>
    </row>
    <row r="104" spans="1:59" ht="12" customHeight="1" x14ac:dyDescent="0.2">
      <c r="A104" s="12">
        <v>27</v>
      </c>
      <c r="B104" s="13" t="s">
        <v>108</v>
      </c>
      <c r="C104" s="14">
        <v>34</v>
      </c>
      <c r="D104" s="15">
        <v>37.5</v>
      </c>
      <c r="E104" s="16">
        <v>19760</v>
      </c>
      <c r="F104" s="17">
        <v>4</v>
      </c>
      <c r="G104" s="13" t="s">
        <v>42</v>
      </c>
      <c r="H104" s="14">
        <v>18</v>
      </c>
      <c r="I104" s="15">
        <v>26</v>
      </c>
      <c r="J104" s="16">
        <v>9980</v>
      </c>
      <c r="K104" s="17">
        <v>2</v>
      </c>
      <c r="L104" s="13" t="s">
        <v>181</v>
      </c>
      <c r="M104" s="14">
        <v>10</v>
      </c>
      <c r="N104" s="15">
        <v>24</v>
      </c>
      <c r="O104" s="16">
        <v>5500</v>
      </c>
      <c r="P104" s="17">
        <v>22</v>
      </c>
      <c r="Q104" s="13" t="s">
        <v>52</v>
      </c>
      <c r="R104" s="14">
        <v>14</v>
      </c>
      <c r="S104" s="15">
        <v>34</v>
      </c>
      <c r="T104" s="16">
        <v>7920</v>
      </c>
      <c r="U104" s="17">
        <v>17</v>
      </c>
      <c r="V104" s="13" t="s">
        <v>88</v>
      </c>
      <c r="W104" s="14">
        <v>8</v>
      </c>
      <c r="X104" s="15">
        <v>24</v>
      </c>
      <c r="Y104" s="16">
        <v>4460</v>
      </c>
      <c r="Z104" s="17">
        <v>22</v>
      </c>
      <c r="AA104" s="18">
        <f>SUM(C104,H104,M104,R104,W104)</f>
        <v>84</v>
      </c>
      <c r="AB104" s="19">
        <f t="shared" si="69"/>
        <v>13</v>
      </c>
      <c r="AD104" s="9" t="s">
        <v>240</v>
      </c>
      <c r="AE104" s="40" t="s">
        <v>188</v>
      </c>
      <c r="AF104" s="40" t="s">
        <v>28</v>
      </c>
      <c r="AG104" s="40" t="s">
        <v>186</v>
      </c>
      <c r="AH104" s="40" t="s">
        <v>26</v>
      </c>
      <c r="AI104" s="40" t="s">
        <v>27</v>
      </c>
      <c r="AJ104" s="40" t="s">
        <v>23</v>
      </c>
      <c r="AK104" s="40" t="s">
        <v>24</v>
      </c>
      <c r="AL104" s="40" t="s">
        <v>22</v>
      </c>
      <c r="AM104" s="40" t="s">
        <v>195</v>
      </c>
      <c r="AN104" s="40" t="s">
        <v>30</v>
      </c>
      <c r="AO104" s="40" t="s">
        <v>185</v>
      </c>
      <c r="AP104" s="40" t="s">
        <v>201</v>
      </c>
      <c r="AQ104" s="40" t="s">
        <v>200</v>
      </c>
      <c r="AR104" s="40" t="s">
        <v>221</v>
      </c>
      <c r="AS104" s="40" t="s">
        <v>197</v>
      </c>
      <c r="AT104" s="40" t="s">
        <v>189</v>
      </c>
      <c r="AU104" s="40" t="s">
        <v>191</v>
      </c>
      <c r="AV104" s="40" t="s">
        <v>29</v>
      </c>
      <c r="AW104" s="40" t="s">
        <v>193</v>
      </c>
      <c r="AX104" s="40" t="s">
        <v>184</v>
      </c>
      <c r="AY104" s="40" t="s">
        <v>190</v>
      </c>
      <c r="AZ104" s="40" t="s">
        <v>187</v>
      </c>
      <c r="BA104" s="40" t="s">
        <v>194</v>
      </c>
      <c r="BB104" s="40" t="s">
        <v>192</v>
      </c>
      <c r="BC104" s="40" t="s">
        <v>196</v>
      </c>
      <c r="BD104" s="40" t="s">
        <v>198</v>
      </c>
      <c r="BE104" s="40" t="s">
        <v>25</v>
      </c>
      <c r="BF104" s="40" t="s">
        <v>199</v>
      </c>
      <c r="BG104" s="11" t="s">
        <v>239</v>
      </c>
    </row>
    <row r="105" spans="1:59" ht="12" customHeight="1" x14ac:dyDescent="0.2">
      <c r="A105" s="12">
        <v>28</v>
      </c>
      <c r="B105" s="13" t="s">
        <v>133</v>
      </c>
      <c r="C105" s="14">
        <v>23</v>
      </c>
      <c r="D105" s="15">
        <v>33</v>
      </c>
      <c r="E105" s="16">
        <v>12820</v>
      </c>
      <c r="F105" s="17">
        <v>11</v>
      </c>
      <c r="G105" s="13" t="s">
        <v>182</v>
      </c>
      <c r="H105" s="14">
        <v>9</v>
      </c>
      <c r="I105" s="15">
        <v>25</v>
      </c>
      <c r="J105" s="16">
        <v>4880</v>
      </c>
      <c r="K105" s="17">
        <v>8</v>
      </c>
      <c r="L105" s="13" t="s">
        <v>112</v>
      </c>
      <c r="M105" s="14">
        <v>3</v>
      </c>
      <c r="N105" s="15">
        <v>23</v>
      </c>
      <c r="O105" s="16">
        <v>1640</v>
      </c>
      <c r="P105" s="17">
        <v>28</v>
      </c>
      <c r="Q105" s="13" t="s">
        <v>49</v>
      </c>
      <c r="R105" s="14">
        <v>3</v>
      </c>
      <c r="S105" s="15">
        <v>24</v>
      </c>
      <c r="T105" s="16">
        <v>1600</v>
      </c>
      <c r="U105" s="17">
        <v>27</v>
      </c>
      <c r="V105" s="13" t="s">
        <v>93</v>
      </c>
      <c r="W105" s="14">
        <v>19</v>
      </c>
      <c r="X105" s="15">
        <v>35</v>
      </c>
      <c r="Y105" s="16">
        <v>10880</v>
      </c>
      <c r="Z105" s="17">
        <v>8</v>
      </c>
      <c r="AA105" s="18">
        <f t="shared" ref="AA105" si="105">SUM(C105,H105,M105,R105,W105)</f>
        <v>57</v>
      </c>
      <c r="AB105" s="19">
        <f t="shared" si="69"/>
        <v>-14</v>
      </c>
      <c r="AD105" s="20">
        <v>1</v>
      </c>
      <c r="AE105" s="12">
        <v>11</v>
      </c>
      <c r="AF105" s="12">
        <v>2</v>
      </c>
      <c r="AG105" s="12">
        <v>5</v>
      </c>
      <c r="AH105" s="12">
        <v>4</v>
      </c>
      <c r="AI105" s="12">
        <v>22</v>
      </c>
      <c r="AJ105" s="12">
        <v>10</v>
      </c>
      <c r="AK105" s="12">
        <v>8</v>
      </c>
      <c r="AL105" s="12">
        <v>1</v>
      </c>
      <c r="AM105" s="12">
        <v>19</v>
      </c>
      <c r="AN105" s="12">
        <v>12</v>
      </c>
      <c r="AO105" s="12">
        <v>9</v>
      </c>
      <c r="AP105" s="12">
        <v>28</v>
      </c>
      <c r="AQ105" s="12">
        <v>27</v>
      </c>
      <c r="AR105" s="12">
        <v>24</v>
      </c>
      <c r="AS105" s="12">
        <v>18</v>
      </c>
      <c r="AT105" s="12">
        <v>13</v>
      </c>
      <c r="AU105" s="12">
        <v>23</v>
      </c>
      <c r="AV105" s="12">
        <v>14</v>
      </c>
      <c r="AW105" s="12">
        <v>21</v>
      </c>
      <c r="AX105" s="12">
        <v>6</v>
      </c>
      <c r="AY105" s="12">
        <v>16</v>
      </c>
      <c r="AZ105" s="12">
        <v>26</v>
      </c>
      <c r="BA105" s="12">
        <v>7</v>
      </c>
      <c r="BB105" s="12">
        <v>17</v>
      </c>
      <c r="BC105" s="12">
        <v>20</v>
      </c>
      <c r="BD105" s="12">
        <v>15</v>
      </c>
      <c r="BE105" s="12">
        <v>3</v>
      </c>
      <c r="BF105" s="12">
        <v>25</v>
      </c>
      <c r="BG105" s="21">
        <f>SUM(AE105:BF105)/28</f>
        <v>14.5</v>
      </c>
    </row>
    <row r="106" spans="1:59" ht="12" customHeight="1" x14ac:dyDescent="0.2">
      <c r="A106" s="28" t="s">
        <v>32</v>
      </c>
      <c r="B106" s="53" t="s">
        <v>3</v>
      </c>
      <c r="C106" s="53"/>
      <c r="D106" s="53"/>
      <c r="E106" s="53"/>
      <c r="F106" s="53"/>
      <c r="G106" s="53" t="s">
        <v>6</v>
      </c>
      <c r="H106" s="53"/>
      <c r="I106" s="53"/>
      <c r="J106" s="53"/>
      <c r="K106" s="53"/>
      <c r="L106" s="53" t="s">
        <v>5</v>
      </c>
      <c r="M106" s="53"/>
      <c r="N106" s="53"/>
      <c r="O106" s="53"/>
      <c r="P106" s="53"/>
      <c r="Q106" s="53" t="s">
        <v>12</v>
      </c>
      <c r="R106" s="53"/>
      <c r="S106" s="53"/>
      <c r="T106" s="53"/>
      <c r="U106" s="53"/>
      <c r="V106" s="53" t="s">
        <v>11</v>
      </c>
      <c r="W106" s="53"/>
      <c r="X106" s="53"/>
      <c r="Y106" s="53"/>
      <c r="Z106" s="53"/>
      <c r="AA106" s="54">
        <f>SUM(AA78:AA105)</f>
        <v>1984</v>
      </c>
      <c r="AB106" s="29" t="s">
        <v>16</v>
      </c>
      <c r="AD106" s="20">
        <v>2</v>
      </c>
      <c r="AE106" s="12">
        <v>4</v>
      </c>
      <c r="AF106" s="12">
        <v>1</v>
      </c>
      <c r="AG106" s="12">
        <v>21</v>
      </c>
      <c r="AH106" s="12">
        <v>19</v>
      </c>
      <c r="AI106" s="12">
        <v>5</v>
      </c>
      <c r="AJ106" s="12">
        <v>16</v>
      </c>
      <c r="AK106" s="12">
        <v>2</v>
      </c>
      <c r="AL106" s="12">
        <v>25</v>
      </c>
      <c r="AM106" s="12">
        <v>24</v>
      </c>
      <c r="AN106" s="12">
        <v>26</v>
      </c>
      <c r="AO106" s="12">
        <v>15</v>
      </c>
      <c r="AP106" s="12">
        <v>17</v>
      </c>
      <c r="AQ106" s="12">
        <v>23</v>
      </c>
      <c r="AR106" s="12">
        <v>28</v>
      </c>
      <c r="AS106" s="12">
        <v>12</v>
      </c>
      <c r="AT106" s="12">
        <v>22</v>
      </c>
      <c r="AU106" s="12">
        <v>18</v>
      </c>
      <c r="AV106" s="12">
        <v>20</v>
      </c>
      <c r="AW106" s="12">
        <v>10</v>
      </c>
      <c r="AX106" s="12">
        <v>3</v>
      </c>
      <c r="AY106" s="12">
        <v>8</v>
      </c>
      <c r="AZ106" s="12">
        <v>27</v>
      </c>
      <c r="BA106" s="12">
        <v>9</v>
      </c>
      <c r="BB106" s="12">
        <v>11</v>
      </c>
      <c r="BC106" s="12">
        <v>12</v>
      </c>
      <c r="BD106" s="12">
        <v>14</v>
      </c>
      <c r="BE106" s="12">
        <v>7</v>
      </c>
      <c r="BF106" s="12">
        <v>6</v>
      </c>
      <c r="BG106" s="21">
        <f t="shared" ref="BG106:BG110" si="106">SUM(AE106:BF106)/28</f>
        <v>14.464285714285714</v>
      </c>
    </row>
    <row r="107" spans="1:59" ht="12" customHeight="1" x14ac:dyDescent="0.2">
      <c r="A107" s="33">
        <v>2023</v>
      </c>
      <c r="B107" s="53" t="s">
        <v>4</v>
      </c>
      <c r="C107" s="53"/>
      <c r="D107" s="53"/>
      <c r="E107" s="53"/>
      <c r="F107" s="53"/>
      <c r="G107" s="53" t="s">
        <v>4</v>
      </c>
      <c r="H107" s="53"/>
      <c r="I107" s="53"/>
      <c r="J107" s="53"/>
      <c r="K107" s="53"/>
      <c r="L107" s="53" t="s">
        <v>4</v>
      </c>
      <c r="M107" s="53"/>
      <c r="N107" s="53"/>
      <c r="O107" s="53"/>
      <c r="P107" s="53"/>
      <c r="Q107" s="53" t="s">
        <v>4</v>
      </c>
      <c r="R107" s="53"/>
      <c r="S107" s="53"/>
      <c r="T107" s="53"/>
      <c r="U107" s="53"/>
      <c r="V107" s="53" t="s">
        <v>4</v>
      </c>
      <c r="W107" s="53"/>
      <c r="X107" s="53"/>
      <c r="Y107" s="53"/>
      <c r="Z107" s="53"/>
      <c r="AA107" s="54"/>
      <c r="AB107" s="34" t="s">
        <v>17</v>
      </c>
      <c r="AD107" s="20">
        <v>3</v>
      </c>
      <c r="AE107" s="12">
        <v>18</v>
      </c>
      <c r="AF107" s="12">
        <v>22</v>
      </c>
      <c r="AG107" s="12">
        <v>13</v>
      </c>
      <c r="AH107" s="12">
        <v>8</v>
      </c>
      <c r="AI107" s="12">
        <v>17</v>
      </c>
      <c r="AJ107" s="12">
        <v>7</v>
      </c>
      <c r="AK107" s="12">
        <v>5</v>
      </c>
      <c r="AL107" s="12">
        <v>1</v>
      </c>
      <c r="AM107" s="12">
        <v>26</v>
      </c>
      <c r="AN107" s="12">
        <v>11</v>
      </c>
      <c r="AO107" s="12">
        <v>15</v>
      </c>
      <c r="AP107" s="12">
        <v>21</v>
      </c>
      <c r="AQ107" s="12">
        <v>4</v>
      </c>
      <c r="AR107" s="12">
        <v>25</v>
      </c>
      <c r="AS107" s="12">
        <v>23</v>
      </c>
      <c r="AT107" s="12">
        <v>27</v>
      </c>
      <c r="AU107" s="12">
        <v>9</v>
      </c>
      <c r="AV107" s="12">
        <v>28</v>
      </c>
      <c r="AW107" s="12">
        <v>10</v>
      </c>
      <c r="AX107" s="12">
        <v>3</v>
      </c>
      <c r="AY107" s="12">
        <v>12</v>
      </c>
      <c r="AZ107" s="12">
        <v>16</v>
      </c>
      <c r="BA107" s="12">
        <v>24</v>
      </c>
      <c r="BB107" s="12">
        <v>20</v>
      </c>
      <c r="BC107" s="12">
        <v>19</v>
      </c>
      <c r="BD107" s="12">
        <v>14</v>
      </c>
      <c r="BE107" s="12">
        <v>2</v>
      </c>
      <c r="BF107" s="12">
        <v>16</v>
      </c>
      <c r="BG107" s="21">
        <f t="shared" si="106"/>
        <v>14.857142857142858</v>
      </c>
    </row>
    <row r="108" spans="1:59" ht="12" customHeight="1" x14ac:dyDescent="0.2">
      <c r="A108" s="35" t="s">
        <v>164</v>
      </c>
      <c r="B108" s="54">
        <f>SUM(C78:C105)</f>
        <v>616</v>
      </c>
      <c r="C108" s="54"/>
      <c r="D108" s="54"/>
      <c r="E108" s="54"/>
      <c r="F108" s="54"/>
      <c r="G108" s="54">
        <f>SUM(H78:H105)</f>
        <v>172</v>
      </c>
      <c r="H108" s="54"/>
      <c r="I108" s="54"/>
      <c r="J108" s="54"/>
      <c r="K108" s="54"/>
      <c r="L108" s="54">
        <f>SUM(M78:M105)</f>
        <v>387</v>
      </c>
      <c r="M108" s="54"/>
      <c r="N108" s="54"/>
      <c r="O108" s="54"/>
      <c r="P108" s="54"/>
      <c r="Q108" s="54">
        <f>SUM(R78:R105)</f>
        <v>413</v>
      </c>
      <c r="R108" s="54"/>
      <c r="S108" s="54"/>
      <c r="T108" s="54"/>
      <c r="U108" s="54"/>
      <c r="V108" s="54">
        <f>SUM(W78:W105)</f>
        <v>396</v>
      </c>
      <c r="W108" s="54"/>
      <c r="X108" s="54"/>
      <c r="Y108" s="54"/>
      <c r="Z108" s="54"/>
      <c r="AA108" s="54"/>
      <c r="AB108" s="37">
        <f>SUM(AA78:AA105)/28</f>
        <v>70.857142857142861</v>
      </c>
      <c r="AD108" s="20">
        <v>4</v>
      </c>
      <c r="AE108" s="12">
        <v>18</v>
      </c>
      <c r="AF108" s="12">
        <v>8</v>
      </c>
      <c r="AG108" s="12">
        <v>23</v>
      </c>
      <c r="AH108" s="12">
        <v>1</v>
      </c>
      <c r="AI108" s="12">
        <v>12</v>
      </c>
      <c r="AJ108" s="12">
        <v>3</v>
      </c>
      <c r="AK108" s="12">
        <v>16</v>
      </c>
      <c r="AL108" s="12">
        <v>2</v>
      </c>
      <c r="AM108" s="12">
        <v>27</v>
      </c>
      <c r="AN108" s="12">
        <v>26</v>
      </c>
      <c r="AO108" s="12">
        <v>6</v>
      </c>
      <c r="AP108" s="12">
        <v>24</v>
      </c>
      <c r="AQ108" s="12">
        <v>20</v>
      </c>
      <c r="AR108" s="12">
        <v>28</v>
      </c>
      <c r="AS108" s="12">
        <v>25</v>
      </c>
      <c r="AT108" s="12">
        <v>21</v>
      </c>
      <c r="AU108" s="12">
        <v>13</v>
      </c>
      <c r="AV108" s="12">
        <v>22</v>
      </c>
      <c r="AW108" s="12">
        <v>10</v>
      </c>
      <c r="AX108" s="12">
        <v>15</v>
      </c>
      <c r="AY108" s="12">
        <v>5</v>
      </c>
      <c r="AZ108" s="12">
        <v>11</v>
      </c>
      <c r="BA108" s="12">
        <v>17</v>
      </c>
      <c r="BB108" s="12">
        <v>7</v>
      </c>
      <c r="BC108" s="12">
        <v>14</v>
      </c>
      <c r="BD108" s="12">
        <v>19</v>
      </c>
      <c r="BE108" s="12">
        <v>4</v>
      </c>
      <c r="BF108" s="12">
        <v>9</v>
      </c>
      <c r="BG108" s="21">
        <f t="shared" si="106"/>
        <v>14.5</v>
      </c>
    </row>
    <row r="109" spans="1:59" ht="12" customHeight="1" x14ac:dyDescent="0.2">
      <c r="A109" s="24"/>
      <c r="B109" s="44"/>
      <c r="C109" s="45"/>
      <c r="D109" s="46"/>
      <c r="E109" s="45"/>
      <c r="F109" s="45"/>
      <c r="G109" s="44"/>
      <c r="H109" s="45"/>
      <c r="I109" s="46"/>
      <c r="J109" s="45"/>
      <c r="K109" s="45"/>
      <c r="L109" s="44"/>
      <c r="M109" s="45"/>
      <c r="N109" s="46"/>
      <c r="O109" s="45"/>
      <c r="P109" s="45"/>
      <c r="Q109" s="44"/>
      <c r="R109" s="45"/>
      <c r="S109" s="46"/>
      <c r="T109" s="45"/>
      <c r="U109" s="45"/>
      <c r="V109" s="44"/>
      <c r="AD109" s="20">
        <v>5</v>
      </c>
      <c r="AE109" s="12">
        <v>12</v>
      </c>
      <c r="AF109" s="12">
        <v>17</v>
      </c>
      <c r="AG109" s="12">
        <v>21</v>
      </c>
      <c r="AH109" s="12">
        <v>3</v>
      </c>
      <c r="AI109" s="12">
        <v>18</v>
      </c>
      <c r="AJ109" s="12">
        <v>1</v>
      </c>
      <c r="AK109" s="12">
        <v>26</v>
      </c>
      <c r="AL109" s="12">
        <v>8</v>
      </c>
      <c r="AM109" s="12">
        <v>28</v>
      </c>
      <c r="AN109" s="12">
        <v>9</v>
      </c>
      <c r="AO109" s="12">
        <v>11</v>
      </c>
      <c r="AP109" s="12">
        <v>15</v>
      </c>
      <c r="AQ109" s="12">
        <v>23</v>
      </c>
      <c r="AR109" s="12">
        <v>16</v>
      </c>
      <c r="AS109" s="12">
        <v>24</v>
      </c>
      <c r="AT109" s="12">
        <v>14</v>
      </c>
      <c r="AU109" s="12">
        <v>25</v>
      </c>
      <c r="AV109" s="12">
        <v>27</v>
      </c>
      <c r="AW109" s="12">
        <v>22</v>
      </c>
      <c r="AX109" s="12">
        <v>2</v>
      </c>
      <c r="AY109" s="12">
        <v>7</v>
      </c>
      <c r="AZ109" s="12">
        <v>10</v>
      </c>
      <c r="BA109" s="12">
        <v>4</v>
      </c>
      <c r="BB109" s="12">
        <v>5</v>
      </c>
      <c r="BC109" s="12">
        <v>19</v>
      </c>
      <c r="BD109" s="12">
        <v>20</v>
      </c>
      <c r="BE109" s="12">
        <v>6</v>
      </c>
      <c r="BF109" s="12">
        <v>13</v>
      </c>
      <c r="BG109" s="21">
        <f t="shared" si="106"/>
        <v>14.5</v>
      </c>
    </row>
    <row r="110" spans="1:59" ht="12" customHeight="1" x14ac:dyDescent="0.2">
      <c r="A110" s="24"/>
      <c r="B110" s="48"/>
      <c r="C110" s="49"/>
      <c r="D110" s="50"/>
      <c r="E110" s="49"/>
      <c r="F110" s="49"/>
      <c r="G110" s="48"/>
      <c r="H110" s="49"/>
      <c r="I110" s="50"/>
      <c r="J110" s="49"/>
      <c r="K110" s="49"/>
      <c r="L110" s="48"/>
      <c r="M110" s="49"/>
      <c r="N110" s="50"/>
      <c r="O110" s="49"/>
      <c r="P110" s="49"/>
      <c r="Q110" s="48"/>
      <c r="R110" s="49"/>
      <c r="S110" s="50"/>
      <c r="T110" s="49"/>
      <c r="U110" s="49"/>
      <c r="V110" s="48"/>
      <c r="AD110" s="20" t="s">
        <v>21</v>
      </c>
      <c r="AE110" s="41">
        <f t="shared" ref="AE110:BF110" si="107">SUM(AE105:AE109)</f>
        <v>63</v>
      </c>
      <c r="AF110" s="41">
        <f t="shared" si="107"/>
        <v>50</v>
      </c>
      <c r="AG110" s="41">
        <f t="shared" si="107"/>
        <v>83</v>
      </c>
      <c r="AH110" s="41">
        <f t="shared" si="107"/>
        <v>35</v>
      </c>
      <c r="AI110" s="41">
        <f t="shared" si="107"/>
        <v>74</v>
      </c>
      <c r="AJ110" s="41">
        <f t="shared" si="107"/>
        <v>37</v>
      </c>
      <c r="AK110" s="41">
        <f t="shared" si="107"/>
        <v>57</v>
      </c>
      <c r="AL110" s="41">
        <f t="shared" si="107"/>
        <v>37</v>
      </c>
      <c r="AM110" s="41">
        <f t="shared" si="107"/>
        <v>124</v>
      </c>
      <c r="AN110" s="41">
        <f t="shared" si="107"/>
        <v>84</v>
      </c>
      <c r="AO110" s="41">
        <f t="shared" si="107"/>
        <v>56</v>
      </c>
      <c r="AP110" s="41">
        <f t="shared" si="107"/>
        <v>105</v>
      </c>
      <c r="AQ110" s="41">
        <f t="shared" si="107"/>
        <v>97</v>
      </c>
      <c r="AR110" s="41">
        <f t="shared" si="107"/>
        <v>121</v>
      </c>
      <c r="AS110" s="41">
        <f t="shared" si="107"/>
        <v>102</v>
      </c>
      <c r="AT110" s="41">
        <f t="shared" si="107"/>
        <v>97</v>
      </c>
      <c r="AU110" s="41">
        <f t="shared" si="107"/>
        <v>88</v>
      </c>
      <c r="AV110" s="41">
        <f t="shared" si="107"/>
        <v>111</v>
      </c>
      <c r="AW110" s="41">
        <f t="shared" si="107"/>
        <v>73</v>
      </c>
      <c r="AX110" s="41">
        <f t="shared" si="107"/>
        <v>29</v>
      </c>
      <c r="AY110" s="41">
        <f t="shared" si="107"/>
        <v>48</v>
      </c>
      <c r="AZ110" s="41">
        <f t="shared" si="107"/>
        <v>90</v>
      </c>
      <c r="BA110" s="41">
        <f t="shared" si="107"/>
        <v>61</v>
      </c>
      <c r="BB110" s="41">
        <f t="shared" si="107"/>
        <v>60</v>
      </c>
      <c r="BC110" s="41">
        <f t="shared" si="107"/>
        <v>84</v>
      </c>
      <c r="BD110" s="41">
        <f t="shared" si="107"/>
        <v>82</v>
      </c>
      <c r="BE110" s="41">
        <f t="shared" si="107"/>
        <v>22</v>
      </c>
      <c r="BF110" s="41">
        <f t="shared" si="107"/>
        <v>69</v>
      </c>
      <c r="BG110" s="23">
        <f t="shared" si="106"/>
        <v>72.821428571428569</v>
      </c>
    </row>
    <row r="111" spans="1:59" ht="12" customHeight="1" x14ac:dyDescent="0.2">
      <c r="A111" s="24"/>
      <c r="B111" s="48"/>
      <c r="C111" s="49"/>
      <c r="D111" s="50"/>
      <c r="E111" s="49"/>
      <c r="F111" s="49"/>
      <c r="G111" s="48"/>
      <c r="H111" s="49"/>
      <c r="I111" s="50"/>
      <c r="J111" s="49"/>
      <c r="K111" s="49"/>
      <c r="L111" s="48"/>
      <c r="M111" s="49"/>
      <c r="N111" s="50"/>
      <c r="O111" s="49"/>
      <c r="P111" s="49"/>
      <c r="Q111" s="48"/>
      <c r="R111" s="49"/>
      <c r="S111" s="50"/>
      <c r="T111" s="49"/>
      <c r="U111" s="49"/>
      <c r="V111" s="48"/>
    </row>
    <row r="112" spans="1:59" ht="12" customHeight="1" x14ac:dyDescent="0.2">
      <c r="A112" s="62" t="s">
        <v>174</v>
      </c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D112" s="57" t="s">
        <v>205</v>
      </c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  <c r="BA112" s="57"/>
      <c r="BB112" s="57"/>
      <c r="BC112" s="57"/>
      <c r="BD112" s="57"/>
      <c r="BE112" s="57"/>
      <c r="BF112" s="57"/>
      <c r="BG112" s="57"/>
    </row>
    <row r="113" spans="1:59" ht="12" customHeight="1" x14ac:dyDescent="0.2">
      <c r="A113" s="2" t="s">
        <v>8</v>
      </c>
      <c r="B113" s="56" t="s">
        <v>125</v>
      </c>
      <c r="C113" s="56"/>
      <c r="D113" s="56"/>
      <c r="E113" s="56"/>
      <c r="F113" s="56"/>
      <c r="G113" s="55" t="s">
        <v>126</v>
      </c>
      <c r="H113" s="55"/>
      <c r="I113" s="55"/>
      <c r="J113" s="55"/>
      <c r="K113" s="55"/>
      <c r="L113" s="55" t="s">
        <v>127</v>
      </c>
      <c r="M113" s="55"/>
      <c r="N113" s="55"/>
      <c r="O113" s="55"/>
      <c r="P113" s="55"/>
      <c r="Q113" s="56" t="s">
        <v>128</v>
      </c>
      <c r="R113" s="56"/>
      <c r="S113" s="56"/>
      <c r="T113" s="56"/>
      <c r="U113" s="56"/>
      <c r="V113" s="55" t="s">
        <v>129</v>
      </c>
      <c r="W113" s="55"/>
      <c r="X113" s="55"/>
      <c r="Y113" s="55"/>
      <c r="Z113" s="55"/>
      <c r="AA113" s="3" t="s">
        <v>9</v>
      </c>
      <c r="AB113" s="2" t="s">
        <v>18</v>
      </c>
      <c r="AD113" s="64" t="s">
        <v>202</v>
      </c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  <c r="AW113" s="65"/>
      <c r="AX113" s="65"/>
      <c r="AY113" s="65"/>
      <c r="AZ113" s="65"/>
      <c r="BA113" s="65"/>
      <c r="BB113" s="65"/>
      <c r="BC113" s="65"/>
      <c r="BD113" s="65"/>
      <c r="BE113" s="65"/>
      <c r="BF113" s="65"/>
      <c r="BG113" s="66"/>
    </row>
    <row r="114" spans="1:59" ht="12" customHeight="1" x14ac:dyDescent="0.2">
      <c r="A114" s="3" t="s">
        <v>14</v>
      </c>
      <c r="B114" s="5" t="s">
        <v>7</v>
      </c>
      <c r="C114" s="6" t="s">
        <v>0</v>
      </c>
      <c r="D114" s="7" t="s">
        <v>1</v>
      </c>
      <c r="E114" s="6" t="s">
        <v>2</v>
      </c>
      <c r="F114" s="6" t="s">
        <v>13</v>
      </c>
      <c r="G114" s="8" t="s">
        <v>7</v>
      </c>
      <c r="H114" s="6" t="s">
        <v>0</v>
      </c>
      <c r="I114" s="7" t="s">
        <v>1</v>
      </c>
      <c r="J114" s="6" t="s">
        <v>2</v>
      </c>
      <c r="K114" s="6" t="s">
        <v>13</v>
      </c>
      <c r="L114" s="8" t="s">
        <v>7</v>
      </c>
      <c r="M114" s="6" t="s">
        <v>0</v>
      </c>
      <c r="N114" s="7" t="s">
        <v>1</v>
      </c>
      <c r="O114" s="6" t="s">
        <v>2</v>
      </c>
      <c r="P114" s="6" t="s">
        <v>13</v>
      </c>
      <c r="Q114" s="5" t="s">
        <v>7</v>
      </c>
      <c r="R114" s="6" t="s">
        <v>0</v>
      </c>
      <c r="S114" s="7" t="s">
        <v>1</v>
      </c>
      <c r="T114" s="6" t="s">
        <v>2</v>
      </c>
      <c r="U114" s="6" t="s">
        <v>13</v>
      </c>
      <c r="V114" s="5" t="s">
        <v>7</v>
      </c>
      <c r="W114" s="6" t="s">
        <v>0</v>
      </c>
      <c r="X114" s="6" t="s">
        <v>1</v>
      </c>
      <c r="Y114" s="6" t="s">
        <v>2</v>
      </c>
      <c r="Z114" s="6" t="s">
        <v>13</v>
      </c>
      <c r="AA114" s="6" t="s">
        <v>10</v>
      </c>
      <c r="AB114" s="3" t="s">
        <v>15</v>
      </c>
      <c r="AD114" s="9" t="s">
        <v>240</v>
      </c>
      <c r="AE114" s="10" t="s">
        <v>188</v>
      </c>
      <c r="AF114" s="10" t="s">
        <v>28</v>
      </c>
      <c r="AG114" s="10" t="s">
        <v>186</v>
      </c>
      <c r="AH114" s="10" t="s">
        <v>26</v>
      </c>
      <c r="AI114" s="10" t="s">
        <v>27</v>
      </c>
      <c r="AJ114" s="10" t="s">
        <v>23</v>
      </c>
      <c r="AK114" s="10" t="s">
        <v>24</v>
      </c>
      <c r="AL114" s="10" t="s">
        <v>22</v>
      </c>
      <c r="AM114" s="10" t="s">
        <v>195</v>
      </c>
      <c r="AN114" s="10" t="s">
        <v>30</v>
      </c>
      <c r="AO114" s="10" t="s">
        <v>185</v>
      </c>
      <c r="AP114" s="10" t="s">
        <v>201</v>
      </c>
      <c r="AQ114" s="40" t="s">
        <v>200</v>
      </c>
      <c r="AR114" s="40" t="s">
        <v>221</v>
      </c>
      <c r="AS114" s="10" t="s">
        <v>197</v>
      </c>
      <c r="AT114" s="10" t="s">
        <v>189</v>
      </c>
      <c r="AU114" s="10" t="s">
        <v>191</v>
      </c>
      <c r="AV114" s="10" t="s">
        <v>29</v>
      </c>
      <c r="AW114" s="10" t="s">
        <v>193</v>
      </c>
      <c r="AX114" s="10" t="s">
        <v>184</v>
      </c>
      <c r="AY114" s="10" t="s">
        <v>190</v>
      </c>
      <c r="AZ114" s="10" t="s">
        <v>187</v>
      </c>
      <c r="BA114" s="10" t="s">
        <v>194</v>
      </c>
      <c r="BB114" s="10" t="s">
        <v>192</v>
      </c>
      <c r="BC114" s="10" t="s">
        <v>196</v>
      </c>
      <c r="BD114" s="10" t="s">
        <v>198</v>
      </c>
      <c r="BE114" s="10" t="s">
        <v>25</v>
      </c>
      <c r="BF114" s="10" t="s">
        <v>199</v>
      </c>
      <c r="BG114" s="11" t="s">
        <v>238</v>
      </c>
    </row>
    <row r="115" spans="1:59" ht="12" customHeight="1" x14ac:dyDescent="0.2">
      <c r="A115" s="12">
        <v>1</v>
      </c>
      <c r="B115" s="13" t="s">
        <v>79</v>
      </c>
      <c r="C115" s="14">
        <v>21</v>
      </c>
      <c r="D115" s="15">
        <v>34</v>
      </c>
      <c r="E115" s="16">
        <v>11600</v>
      </c>
      <c r="F115" s="17">
        <v>21</v>
      </c>
      <c r="G115" s="13" t="s">
        <v>108</v>
      </c>
      <c r="H115" s="14">
        <v>39</v>
      </c>
      <c r="I115" s="15">
        <v>37</v>
      </c>
      <c r="J115" s="16">
        <v>22120</v>
      </c>
      <c r="K115" s="17">
        <v>3</v>
      </c>
      <c r="L115" s="13" t="s">
        <v>203</v>
      </c>
      <c r="M115" s="14">
        <v>13</v>
      </c>
      <c r="N115" s="15">
        <v>34.5</v>
      </c>
      <c r="O115" s="16">
        <v>7600</v>
      </c>
      <c r="P115" s="17">
        <v>9</v>
      </c>
      <c r="Q115" s="13" t="s">
        <v>178</v>
      </c>
      <c r="R115" s="14">
        <v>25</v>
      </c>
      <c r="S115" s="15">
        <v>31.5</v>
      </c>
      <c r="T115" s="16">
        <v>13680</v>
      </c>
      <c r="U115" s="17">
        <v>8</v>
      </c>
      <c r="V115" s="13" t="s">
        <v>44</v>
      </c>
      <c r="W115" s="14">
        <v>27</v>
      </c>
      <c r="X115" s="15">
        <v>34</v>
      </c>
      <c r="Y115" s="16">
        <v>15220</v>
      </c>
      <c r="Z115" s="17">
        <v>5</v>
      </c>
      <c r="AA115" s="18">
        <f>SUM(C115,H115,M115,R115,W115)</f>
        <v>125</v>
      </c>
      <c r="AB115" s="19">
        <f>SUM(AA115)-105</f>
        <v>20</v>
      </c>
      <c r="AD115" s="20">
        <v>1</v>
      </c>
      <c r="AE115" s="12">
        <v>-28</v>
      </c>
      <c r="AF115" s="12">
        <v>31</v>
      </c>
      <c r="AG115" s="12">
        <v>-10</v>
      </c>
      <c r="AH115" s="12">
        <v>-7</v>
      </c>
      <c r="AI115" s="12">
        <v>-21</v>
      </c>
      <c r="AJ115" s="12">
        <v>74</v>
      </c>
      <c r="AK115" s="12">
        <v>14</v>
      </c>
      <c r="AL115" s="12">
        <v>10</v>
      </c>
      <c r="AM115" s="12">
        <v>9</v>
      </c>
      <c r="AN115" s="12">
        <v>4</v>
      </c>
      <c r="AO115" s="12">
        <v>-10</v>
      </c>
      <c r="AP115" s="12">
        <v>-6</v>
      </c>
      <c r="AQ115" s="12">
        <v>-37</v>
      </c>
      <c r="AR115" s="12">
        <v>-25</v>
      </c>
      <c r="AS115" s="12">
        <v>30</v>
      </c>
      <c r="AT115" s="12">
        <v>4</v>
      </c>
      <c r="AU115" s="12">
        <v>20</v>
      </c>
      <c r="AV115" s="12">
        <v>16</v>
      </c>
      <c r="AW115" s="12">
        <v>-6</v>
      </c>
      <c r="AX115" s="12">
        <v>46</v>
      </c>
      <c r="AY115" s="12">
        <v>11</v>
      </c>
      <c r="AZ115" s="12">
        <v>-29</v>
      </c>
      <c r="BA115" s="12">
        <v>-19</v>
      </c>
      <c r="BB115" s="12">
        <v>23</v>
      </c>
      <c r="BC115" s="12">
        <v>-1</v>
      </c>
      <c r="BD115" s="12">
        <v>-28</v>
      </c>
      <c r="BE115" s="12">
        <v>-19</v>
      </c>
      <c r="BF115" s="12">
        <v>-46</v>
      </c>
      <c r="BG115" s="21">
        <f>SUM(AE115:BF115)</f>
        <v>0</v>
      </c>
    </row>
    <row r="116" spans="1:59" ht="12" customHeight="1" x14ac:dyDescent="0.2">
      <c r="A116" s="12">
        <v>2</v>
      </c>
      <c r="B116" s="13" t="s">
        <v>68</v>
      </c>
      <c r="C116" s="14">
        <v>40</v>
      </c>
      <c r="D116" s="15">
        <v>36.5</v>
      </c>
      <c r="E116" s="16">
        <v>21900</v>
      </c>
      <c r="F116" s="17">
        <v>8</v>
      </c>
      <c r="G116" s="13" t="s">
        <v>51</v>
      </c>
      <c r="H116" s="14">
        <v>32</v>
      </c>
      <c r="I116" s="15">
        <v>23.1</v>
      </c>
      <c r="J116" s="16">
        <v>16820</v>
      </c>
      <c r="K116" s="17">
        <v>9</v>
      </c>
      <c r="L116" s="13" t="s">
        <v>175</v>
      </c>
      <c r="M116" s="14">
        <v>7</v>
      </c>
      <c r="N116" s="15">
        <v>22.1</v>
      </c>
      <c r="O116" s="16">
        <v>3680</v>
      </c>
      <c r="P116" s="17">
        <v>21</v>
      </c>
      <c r="Q116" s="13" t="s">
        <v>158</v>
      </c>
      <c r="R116" s="14">
        <v>20</v>
      </c>
      <c r="S116" s="15">
        <v>22.5</v>
      </c>
      <c r="T116" s="16">
        <v>10540</v>
      </c>
      <c r="U116" s="17">
        <v>17</v>
      </c>
      <c r="V116" s="13" t="s">
        <v>152</v>
      </c>
      <c r="W116" s="14">
        <v>10</v>
      </c>
      <c r="X116" s="15">
        <v>26.5</v>
      </c>
      <c r="Y116" s="16">
        <v>5520</v>
      </c>
      <c r="Z116" s="17">
        <v>24</v>
      </c>
      <c r="AA116" s="18">
        <f>SUM(C116,H116,M116,R116,W116)</f>
        <v>109</v>
      </c>
      <c r="AB116" s="19">
        <f t="shared" ref="AB116:AB142" si="108">SUM(AA116)-105</f>
        <v>4</v>
      </c>
      <c r="AD116" s="20">
        <v>2</v>
      </c>
      <c r="AE116" s="12">
        <v>-7</v>
      </c>
      <c r="AF116" s="12">
        <v>-28</v>
      </c>
      <c r="AG116" s="12">
        <v>-46</v>
      </c>
      <c r="AH116" s="12">
        <v>20</v>
      </c>
      <c r="AI116" s="12">
        <v>4</v>
      </c>
      <c r="AJ116" s="12">
        <v>30</v>
      </c>
      <c r="AK116" s="12">
        <v>-25</v>
      </c>
      <c r="AL116" s="12">
        <v>-6</v>
      </c>
      <c r="AM116" s="12">
        <v>31</v>
      </c>
      <c r="AN116" s="12">
        <v>10</v>
      </c>
      <c r="AO116" s="12">
        <v>16</v>
      </c>
      <c r="AP116" s="12">
        <v>-28</v>
      </c>
      <c r="AQ116" s="12">
        <v>-21</v>
      </c>
      <c r="AR116" s="12">
        <v>-37</v>
      </c>
      <c r="AS116" s="12">
        <v>-10</v>
      </c>
      <c r="AT116" s="12">
        <v>-10</v>
      </c>
      <c r="AU116" s="12">
        <v>-19</v>
      </c>
      <c r="AV116" s="12">
        <v>-6</v>
      </c>
      <c r="AW116" s="12">
        <v>-19</v>
      </c>
      <c r="AX116" s="12">
        <v>14</v>
      </c>
      <c r="AY116" s="12">
        <v>46</v>
      </c>
      <c r="AZ116" s="12">
        <v>-1</v>
      </c>
      <c r="BA116" s="12">
        <v>4</v>
      </c>
      <c r="BB116" s="12">
        <v>-29</v>
      </c>
      <c r="BC116" s="12">
        <v>9</v>
      </c>
      <c r="BD116" s="12">
        <v>74</v>
      </c>
      <c r="BE116" s="12">
        <v>11</v>
      </c>
      <c r="BF116" s="12">
        <v>23</v>
      </c>
      <c r="BG116" s="21">
        <f>SUM(AE116:BF116)</f>
        <v>0</v>
      </c>
    </row>
    <row r="117" spans="1:59" ht="12" customHeight="1" x14ac:dyDescent="0.2">
      <c r="A117" s="12">
        <v>3</v>
      </c>
      <c r="B117" s="13" t="s">
        <v>137</v>
      </c>
      <c r="C117" s="14">
        <v>18</v>
      </c>
      <c r="D117" s="15">
        <v>47.5</v>
      </c>
      <c r="E117" s="16">
        <v>10420</v>
      </c>
      <c r="F117" s="17">
        <v>27</v>
      </c>
      <c r="G117" s="13" t="s">
        <v>57</v>
      </c>
      <c r="H117" s="14">
        <v>17</v>
      </c>
      <c r="I117" s="15">
        <v>22.3</v>
      </c>
      <c r="J117" s="16">
        <v>8920</v>
      </c>
      <c r="K117" s="17">
        <v>21</v>
      </c>
      <c r="L117" s="13" t="s">
        <v>144</v>
      </c>
      <c r="M117" s="14">
        <v>13</v>
      </c>
      <c r="N117" s="15">
        <v>25.5</v>
      </c>
      <c r="O117" s="16">
        <v>7060</v>
      </c>
      <c r="P117" s="17">
        <v>10</v>
      </c>
      <c r="Q117" s="13" t="s">
        <v>181</v>
      </c>
      <c r="R117" s="14">
        <v>24</v>
      </c>
      <c r="S117" s="15">
        <v>23.5</v>
      </c>
      <c r="T117" s="16">
        <v>12700</v>
      </c>
      <c r="U117" s="17">
        <v>10</v>
      </c>
      <c r="V117" s="13" t="s">
        <v>123</v>
      </c>
      <c r="W117" s="14">
        <v>32</v>
      </c>
      <c r="X117" s="15">
        <v>37.299999999999997</v>
      </c>
      <c r="Y117" s="16">
        <v>17240</v>
      </c>
      <c r="Z117" s="17">
        <v>3</v>
      </c>
      <c r="AA117" s="18">
        <f t="shared" ref="AA117:AA140" si="109">SUM(C117,H117,M117,R117,W117)</f>
        <v>104</v>
      </c>
      <c r="AB117" s="19">
        <f t="shared" si="108"/>
        <v>-1</v>
      </c>
      <c r="AD117" s="20">
        <v>3</v>
      </c>
      <c r="AE117" s="12">
        <v>46</v>
      </c>
      <c r="AF117" s="12">
        <v>-21</v>
      </c>
      <c r="AG117" s="12">
        <v>10</v>
      </c>
      <c r="AH117" s="12">
        <v>74</v>
      </c>
      <c r="AI117" s="12">
        <v>-7</v>
      </c>
      <c r="AJ117" s="12">
        <v>20</v>
      </c>
      <c r="AK117" s="12">
        <v>16</v>
      </c>
      <c r="AL117" s="12">
        <v>-19</v>
      </c>
      <c r="AM117" s="12">
        <v>-10</v>
      </c>
      <c r="AN117" s="12">
        <v>-19</v>
      </c>
      <c r="AO117" s="12">
        <v>4</v>
      </c>
      <c r="AP117" s="12">
        <v>-25</v>
      </c>
      <c r="AQ117" s="12">
        <v>31</v>
      </c>
      <c r="AR117" s="12">
        <v>14</v>
      </c>
      <c r="AS117" s="12">
        <v>11</v>
      </c>
      <c r="AT117" s="12">
        <v>-28</v>
      </c>
      <c r="AU117" s="12">
        <v>-28</v>
      </c>
      <c r="AV117" s="12">
        <v>4</v>
      </c>
      <c r="AW117" s="12">
        <v>-29</v>
      </c>
      <c r="AX117" s="12">
        <v>-1</v>
      </c>
      <c r="AY117" s="12">
        <v>23</v>
      </c>
      <c r="AZ117" s="12">
        <v>30</v>
      </c>
      <c r="BA117" s="12">
        <v>-46</v>
      </c>
      <c r="BB117" s="12">
        <v>-10</v>
      </c>
      <c r="BC117" s="12">
        <v>-6</v>
      </c>
      <c r="BD117" s="12">
        <v>-6</v>
      </c>
      <c r="BE117" s="12">
        <v>-37</v>
      </c>
      <c r="BF117" s="12">
        <v>9</v>
      </c>
      <c r="BG117" s="21">
        <f t="shared" ref="BG116:BG119" si="110">SUM(AE117:BF117)</f>
        <v>0</v>
      </c>
    </row>
    <row r="118" spans="1:59" ht="12" customHeight="1" x14ac:dyDescent="0.2">
      <c r="A118" s="12">
        <v>4</v>
      </c>
      <c r="B118" s="13" t="s">
        <v>159</v>
      </c>
      <c r="C118" s="14">
        <v>29</v>
      </c>
      <c r="D118" s="15">
        <v>22.6</v>
      </c>
      <c r="E118" s="16">
        <v>15060</v>
      </c>
      <c r="F118" s="17">
        <v>17</v>
      </c>
      <c r="G118" s="13" t="s">
        <v>103</v>
      </c>
      <c r="H118" s="14">
        <v>20</v>
      </c>
      <c r="I118" s="15">
        <v>23.8</v>
      </c>
      <c r="J118" s="16">
        <v>10520</v>
      </c>
      <c r="K118" s="17">
        <v>17</v>
      </c>
      <c r="L118" s="13" t="s">
        <v>83</v>
      </c>
      <c r="M118" s="14">
        <v>11</v>
      </c>
      <c r="N118" s="15">
        <v>21.5</v>
      </c>
      <c r="O118" s="16">
        <v>5760</v>
      </c>
      <c r="P118" s="17">
        <v>13</v>
      </c>
      <c r="Q118" s="13" t="s">
        <v>95</v>
      </c>
      <c r="R118" s="14">
        <v>34</v>
      </c>
      <c r="S118" s="15">
        <v>43.8</v>
      </c>
      <c r="T118" s="16">
        <v>19040</v>
      </c>
      <c r="U118" s="17">
        <v>3</v>
      </c>
      <c r="V118" s="13" t="s">
        <v>52</v>
      </c>
      <c r="W118" s="14">
        <v>15</v>
      </c>
      <c r="X118" s="15">
        <v>35.299999999999997</v>
      </c>
      <c r="Y118" s="16">
        <v>8200</v>
      </c>
      <c r="Z118" s="17">
        <v>15</v>
      </c>
      <c r="AA118" s="18">
        <f t="shared" si="109"/>
        <v>109</v>
      </c>
      <c r="AB118" s="19">
        <f t="shared" si="108"/>
        <v>4</v>
      </c>
      <c r="AD118" s="20">
        <v>4</v>
      </c>
      <c r="AE118" s="12">
        <v>31</v>
      </c>
      <c r="AF118" s="12">
        <v>-1</v>
      </c>
      <c r="AG118" s="12">
        <v>-6</v>
      </c>
      <c r="AH118" s="12">
        <v>-28</v>
      </c>
      <c r="AI118" s="12">
        <v>-37</v>
      </c>
      <c r="AJ118" s="12">
        <v>-19</v>
      </c>
      <c r="AK118" s="12">
        <v>10</v>
      </c>
      <c r="AL118" s="12">
        <v>4</v>
      </c>
      <c r="AM118" s="12">
        <v>-6</v>
      </c>
      <c r="AN118" s="12">
        <v>-28</v>
      </c>
      <c r="AO118" s="12">
        <v>20</v>
      </c>
      <c r="AP118" s="12">
        <v>-21</v>
      </c>
      <c r="AQ118" s="12">
        <v>-7</v>
      </c>
      <c r="AR118" s="12">
        <v>-29</v>
      </c>
      <c r="AS118" s="12">
        <v>14</v>
      </c>
      <c r="AT118" s="12">
        <v>4</v>
      </c>
      <c r="AU118" s="12">
        <v>-10</v>
      </c>
      <c r="AV118" s="12">
        <v>-10</v>
      </c>
      <c r="AW118" s="12">
        <v>16</v>
      </c>
      <c r="AX118" s="12">
        <v>74</v>
      </c>
      <c r="AY118" s="12">
        <v>-19</v>
      </c>
      <c r="AZ118" s="12">
        <v>9</v>
      </c>
      <c r="BA118" s="12">
        <v>11</v>
      </c>
      <c r="BB118" s="12">
        <v>-46</v>
      </c>
      <c r="BC118" s="12">
        <v>23</v>
      </c>
      <c r="BD118" s="12">
        <v>46</v>
      </c>
      <c r="BE118" s="12">
        <v>-25</v>
      </c>
      <c r="BF118" s="12">
        <v>30</v>
      </c>
      <c r="BG118" s="21">
        <f t="shared" si="110"/>
        <v>0</v>
      </c>
    </row>
    <row r="119" spans="1:59" ht="12" customHeight="1" x14ac:dyDescent="0.2">
      <c r="A119" s="12">
        <v>5</v>
      </c>
      <c r="B119" s="13" t="s">
        <v>36</v>
      </c>
      <c r="C119" s="14">
        <v>62</v>
      </c>
      <c r="D119" s="15">
        <v>36</v>
      </c>
      <c r="E119" s="16">
        <v>33620</v>
      </c>
      <c r="F119" s="17">
        <v>1</v>
      </c>
      <c r="G119" s="13" t="s">
        <v>98</v>
      </c>
      <c r="H119" s="14">
        <v>28</v>
      </c>
      <c r="I119" s="15">
        <v>33</v>
      </c>
      <c r="J119" s="16">
        <v>15620</v>
      </c>
      <c r="K119" s="17">
        <v>10</v>
      </c>
      <c r="L119" s="13" t="s">
        <v>110</v>
      </c>
      <c r="M119" s="14">
        <v>23</v>
      </c>
      <c r="N119" s="15">
        <v>25</v>
      </c>
      <c r="O119" s="16">
        <v>12220</v>
      </c>
      <c r="P119" s="17">
        <v>2</v>
      </c>
      <c r="Q119" s="13" t="s">
        <v>147</v>
      </c>
      <c r="R119" s="14">
        <v>46</v>
      </c>
      <c r="S119" s="15">
        <v>37</v>
      </c>
      <c r="T119" s="16">
        <v>25180</v>
      </c>
      <c r="U119" s="17">
        <v>1</v>
      </c>
      <c r="V119" s="13" t="s">
        <v>131</v>
      </c>
      <c r="W119" s="14">
        <v>20</v>
      </c>
      <c r="X119" s="15">
        <v>32</v>
      </c>
      <c r="Y119" s="16">
        <v>11260</v>
      </c>
      <c r="Z119" s="17">
        <v>9</v>
      </c>
      <c r="AA119" s="18">
        <f t="shared" si="109"/>
        <v>179</v>
      </c>
      <c r="AB119" s="19">
        <f t="shared" si="108"/>
        <v>74</v>
      </c>
      <c r="AD119" s="20">
        <v>5</v>
      </c>
      <c r="AE119" s="12">
        <v>74</v>
      </c>
      <c r="AF119" s="12">
        <v>-10</v>
      </c>
      <c r="AG119" s="12">
        <v>-19</v>
      </c>
      <c r="AH119" s="12">
        <v>31</v>
      </c>
      <c r="AI119" s="12">
        <v>-19</v>
      </c>
      <c r="AJ119" s="12">
        <v>-46</v>
      </c>
      <c r="AK119" s="12">
        <v>20</v>
      </c>
      <c r="AL119" s="12">
        <v>-25</v>
      </c>
      <c r="AM119" s="12">
        <v>-37</v>
      </c>
      <c r="AN119" s="12">
        <v>-6</v>
      </c>
      <c r="AO119" s="12">
        <v>46</v>
      </c>
      <c r="AP119" s="12">
        <v>10</v>
      </c>
      <c r="AQ119" s="12">
        <v>-29</v>
      </c>
      <c r="AR119" s="12">
        <v>9</v>
      </c>
      <c r="AS119" s="12">
        <v>-6</v>
      </c>
      <c r="AT119" s="12">
        <v>-21</v>
      </c>
      <c r="AU119" s="12">
        <v>30</v>
      </c>
      <c r="AV119" s="12">
        <v>-28</v>
      </c>
      <c r="AW119" s="12">
        <v>14</v>
      </c>
      <c r="AX119" s="12">
        <v>23</v>
      </c>
      <c r="AY119" s="12">
        <v>-10</v>
      </c>
      <c r="AZ119" s="12">
        <v>-28</v>
      </c>
      <c r="BA119" s="12">
        <v>4</v>
      </c>
      <c r="BB119" s="12">
        <v>4</v>
      </c>
      <c r="BC119" s="12">
        <v>16</v>
      </c>
      <c r="BD119" s="12">
        <v>11</v>
      </c>
      <c r="BE119" s="12">
        <v>-1</v>
      </c>
      <c r="BF119" s="12">
        <v>-7</v>
      </c>
      <c r="BG119" s="21">
        <f t="shared" si="110"/>
        <v>0</v>
      </c>
    </row>
    <row r="120" spans="1:59" ht="12" customHeight="1" x14ac:dyDescent="0.2">
      <c r="A120" s="12">
        <v>6</v>
      </c>
      <c r="B120" s="13" t="s">
        <v>114</v>
      </c>
      <c r="C120" s="14">
        <v>24</v>
      </c>
      <c r="D120" s="15">
        <v>31</v>
      </c>
      <c r="E120" s="16">
        <v>12960</v>
      </c>
      <c r="F120" s="17">
        <v>19</v>
      </c>
      <c r="G120" s="13" t="s">
        <v>80</v>
      </c>
      <c r="H120" s="14">
        <v>32</v>
      </c>
      <c r="I120" s="15">
        <v>35</v>
      </c>
      <c r="J120" s="16">
        <v>17460</v>
      </c>
      <c r="K120" s="17">
        <v>7</v>
      </c>
      <c r="L120" s="13" t="s">
        <v>42</v>
      </c>
      <c r="M120" s="14">
        <v>19</v>
      </c>
      <c r="N120" s="15">
        <v>23</v>
      </c>
      <c r="O120" s="16">
        <v>10080</v>
      </c>
      <c r="P120" s="17">
        <v>4</v>
      </c>
      <c r="Q120" s="13" t="s">
        <v>84</v>
      </c>
      <c r="R120" s="14">
        <v>37</v>
      </c>
      <c r="S120" s="15">
        <v>24</v>
      </c>
      <c r="T120" s="16">
        <v>19800</v>
      </c>
      <c r="U120" s="17">
        <v>2</v>
      </c>
      <c r="V120" s="13" t="s">
        <v>135</v>
      </c>
      <c r="W120" s="14">
        <v>9</v>
      </c>
      <c r="X120" s="15">
        <v>24.5</v>
      </c>
      <c r="Y120" s="16">
        <v>4860</v>
      </c>
      <c r="Z120" s="17">
        <v>25</v>
      </c>
      <c r="AA120" s="18">
        <f t="shared" si="109"/>
        <v>121</v>
      </c>
      <c r="AB120" s="19">
        <f t="shared" si="108"/>
        <v>16</v>
      </c>
      <c r="AD120" s="20" t="s">
        <v>21</v>
      </c>
      <c r="AE120" s="22">
        <f>SUM(AE115:AE119)</f>
        <v>116</v>
      </c>
      <c r="AF120" s="22">
        <f t="shared" ref="AF120" si="111">SUM(AF115:AF119)</f>
        <v>-29</v>
      </c>
      <c r="AG120" s="22">
        <f t="shared" ref="AG120" si="112">SUM(AG115:AG119)</f>
        <v>-71</v>
      </c>
      <c r="AH120" s="22">
        <f t="shared" ref="AH120" si="113">SUM(AH115:AH119)</f>
        <v>90</v>
      </c>
      <c r="AI120" s="22">
        <f t="shared" ref="AI120" si="114">SUM(AI115:AI119)</f>
        <v>-80</v>
      </c>
      <c r="AJ120" s="22">
        <f t="shared" ref="AJ120" si="115">SUM(AJ115:AJ119)</f>
        <v>59</v>
      </c>
      <c r="AK120" s="22">
        <f t="shared" ref="AK120" si="116">SUM(AK115:AK119)</f>
        <v>35</v>
      </c>
      <c r="AL120" s="22">
        <f t="shared" ref="AL120" si="117">SUM(AL115:AL119)</f>
        <v>-36</v>
      </c>
      <c r="AM120" s="22">
        <f t="shared" ref="AM120" si="118">SUM(AM115:AM119)</f>
        <v>-13</v>
      </c>
      <c r="AN120" s="22">
        <f t="shared" ref="AN120" si="119">SUM(AN115:AN119)</f>
        <v>-39</v>
      </c>
      <c r="AO120" s="22">
        <f t="shared" ref="AO120" si="120">SUM(AO115:AO119)</f>
        <v>76</v>
      </c>
      <c r="AP120" s="22">
        <f t="shared" ref="AP120" si="121">SUM(AP115:AP119)</f>
        <v>-70</v>
      </c>
      <c r="AQ120" s="22">
        <f t="shared" ref="AQ120" si="122">SUM(AQ115:AQ119)</f>
        <v>-63</v>
      </c>
      <c r="AR120" s="22">
        <f t="shared" ref="AR120" si="123">SUM(AR115:AR119)</f>
        <v>-68</v>
      </c>
      <c r="AS120" s="22">
        <f t="shared" ref="AS120" si="124">SUM(AS115:AS119)</f>
        <v>39</v>
      </c>
      <c r="AT120" s="22">
        <f t="shared" ref="AT120" si="125">SUM(AT115:AT119)</f>
        <v>-51</v>
      </c>
      <c r="AU120" s="22">
        <f t="shared" ref="AU120" si="126">SUM(AU115:AU119)</f>
        <v>-7</v>
      </c>
      <c r="AV120" s="22">
        <f t="shared" ref="AV120" si="127">SUM(AV115:AV119)</f>
        <v>-24</v>
      </c>
      <c r="AW120" s="22">
        <f t="shared" ref="AW120" si="128">SUM(AW115:AW119)</f>
        <v>-24</v>
      </c>
      <c r="AX120" s="22">
        <f t="shared" ref="AX120" si="129">SUM(AX115:AX119)</f>
        <v>156</v>
      </c>
      <c r="AY120" s="22">
        <f t="shared" ref="AY120" si="130">SUM(AY115:AY119)</f>
        <v>51</v>
      </c>
      <c r="AZ120" s="22">
        <f t="shared" ref="AZ120" si="131">SUM(AZ115:AZ119)</f>
        <v>-19</v>
      </c>
      <c r="BA120" s="22">
        <f t="shared" ref="BA120" si="132">SUM(BA115:BA119)</f>
        <v>-46</v>
      </c>
      <c r="BB120" s="22">
        <f t="shared" ref="BB120" si="133">SUM(BB115:BB119)</f>
        <v>-58</v>
      </c>
      <c r="BC120" s="22">
        <f t="shared" ref="BC120" si="134">SUM(BC115:BC119)</f>
        <v>41</v>
      </c>
      <c r="BD120" s="22">
        <f t="shared" ref="BD120" si="135">SUM(BD115:BD119)</f>
        <v>97</v>
      </c>
      <c r="BE120" s="22">
        <f t="shared" ref="BE120" si="136">SUM(BE115:BE119)</f>
        <v>-71</v>
      </c>
      <c r="BF120" s="22">
        <f t="shared" ref="BF120" si="137">SUM(BF115:BF119)</f>
        <v>9</v>
      </c>
      <c r="BG120" s="23">
        <f>SUM(AE120:BF120)</f>
        <v>0</v>
      </c>
    </row>
    <row r="121" spans="1:59" ht="12" customHeight="1" x14ac:dyDescent="0.2">
      <c r="A121" s="12">
        <v>7</v>
      </c>
      <c r="B121" s="13" t="s">
        <v>31</v>
      </c>
      <c r="C121" s="14">
        <v>33</v>
      </c>
      <c r="D121" s="15">
        <v>31.5</v>
      </c>
      <c r="E121" s="16">
        <v>17800</v>
      </c>
      <c r="F121" s="17">
        <v>13</v>
      </c>
      <c r="G121" s="13" t="s">
        <v>71</v>
      </c>
      <c r="H121" s="14">
        <v>12</v>
      </c>
      <c r="I121" s="15">
        <v>35.5</v>
      </c>
      <c r="J121" s="16">
        <v>7040</v>
      </c>
      <c r="K121" s="17">
        <v>23</v>
      </c>
      <c r="L121" s="13" t="s">
        <v>156</v>
      </c>
      <c r="M121" s="14">
        <v>10</v>
      </c>
      <c r="N121" s="15">
        <v>23.3</v>
      </c>
      <c r="O121" s="16">
        <v>5380</v>
      </c>
      <c r="P121" s="17">
        <v>14</v>
      </c>
      <c r="Q121" s="13" t="s">
        <v>89</v>
      </c>
      <c r="R121" s="14">
        <v>9</v>
      </c>
      <c r="S121" s="15">
        <v>23.4</v>
      </c>
      <c r="T121" s="16">
        <v>4900</v>
      </c>
      <c r="U121" s="17">
        <v>26</v>
      </c>
      <c r="V121" s="13" t="s">
        <v>160</v>
      </c>
      <c r="W121" s="14">
        <v>20</v>
      </c>
      <c r="X121" s="15">
        <v>23.8</v>
      </c>
      <c r="Y121" s="16">
        <v>10700</v>
      </c>
      <c r="Z121" s="17">
        <v>10</v>
      </c>
      <c r="AA121" s="18">
        <f t="shared" si="109"/>
        <v>84</v>
      </c>
      <c r="AB121" s="19">
        <f t="shared" si="108"/>
        <v>-21</v>
      </c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5"/>
    </row>
    <row r="122" spans="1:59" ht="12" customHeight="1" x14ac:dyDescent="0.2">
      <c r="A122" s="12">
        <v>8</v>
      </c>
      <c r="B122" s="13" t="s">
        <v>146</v>
      </c>
      <c r="C122" s="14">
        <v>44</v>
      </c>
      <c r="D122" s="15">
        <v>42.5</v>
      </c>
      <c r="E122" s="16">
        <v>24920</v>
      </c>
      <c r="F122" s="17">
        <v>3</v>
      </c>
      <c r="G122" s="13" t="s">
        <v>183</v>
      </c>
      <c r="H122" s="14">
        <v>20</v>
      </c>
      <c r="I122" s="15">
        <v>32.799999999999997</v>
      </c>
      <c r="J122" s="16">
        <v>10960</v>
      </c>
      <c r="K122" s="17">
        <v>16</v>
      </c>
      <c r="L122" s="13" t="s">
        <v>130</v>
      </c>
      <c r="M122" s="14">
        <v>25</v>
      </c>
      <c r="N122" s="15">
        <v>34.200000000000003</v>
      </c>
      <c r="O122" s="16">
        <v>14220</v>
      </c>
      <c r="P122" s="17">
        <v>1</v>
      </c>
      <c r="Q122" s="13" t="s">
        <v>101</v>
      </c>
      <c r="R122" s="14">
        <v>20</v>
      </c>
      <c r="S122" s="15">
        <v>24.2</v>
      </c>
      <c r="T122" s="16">
        <v>10800</v>
      </c>
      <c r="U122" s="17">
        <v>15</v>
      </c>
      <c r="V122" s="13" t="s">
        <v>81</v>
      </c>
      <c r="W122" s="14">
        <v>42</v>
      </c>
      <c r="X122" s="15">
        <v>35.799999999999997</v>
      </c>
      <c r="Y122" s="16">
        <v>23580</v>
      </c>
      <c r="Z122" s="17">
        <v>1</v>
      </c>
      <c r="AA122" s="18">
        <f t="shared" si="109"/>
        <v>151</v>
      </c>
      <c r="AB122" s="19">
        <f t="shared" si="108"/>
        <v>46</v>
      </c>
      <c r="AD122" s="57" t="s">
        <v>213</v>
      </c>
      <c r="AE122" s="57"/>
      <c r="AF122" s="57"/>
      <c r="AG122" s="57"/>
      <c r="AH122" s="57"/>
      <c r="AI122" s="57"/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  <c r="BA122" s="57"/>
      <c r="BB122" s="57"/>
      <c r="BC122" s="57"/>
      <c r="BD122" s="57"/>
      <c r="BE122" s="57"/>
      <c r="BF122" s="57"/>
      <c r="BG122" s="57"/>
    </row>
    <row r="123" spans="1:59" ht="12" customHeight="1" x14ac:dyDescent="0.2">
      <c r="A123" s="12">
        <v>9</v>
      </c>
      <c r="B123" s="13" t="s">
        <v>224</v>
      </c>
      <c r="C123" s="14">
        <v>8</v>
      </c>
      <c r="D123" s="15">
        <v>41</v>
      </c>
      <c r="E123" s="16">
        <v>4720</v>
      </c>
      <c r="F123" s="17">
        <v>28</v>
      </c>
      <c r="G123" s="13" t="s">
        <v>41</v>
      </c>
      <c r="H123" s="14">
        <v>23</v>
      </c>
      <c r="I123" s="15">
        <v>34</v>
      </c>
      <c r="J123" s="16">
        <v>12660</v>
      </c>
      <c r="K123" s="17">
        <v>14</v>
      </c>
      <c r="L123" s="13" t="s">
        <v>91</v>
      </c>
      <c r="M123" s="14">
        <v>4</v>
      </c>
      <c r="N123" s="15">
        <v>22</v>
      </c>
      <c r="O123" s="16">
        <v>2120</v>
      </c>
      <c r="P123" s="17">
        <v>25</v>
      </c>
      <c r="Q123" s="13" t="s">
        <v>122</v>
      </c>
      <c r="R123" s="14">
        <v>20</v>
      </c>
      <c r="S123" s="15">
        <v>31.5</v>
      </c>
      <c r="T123" s="16">
        <v>11040</v>
      </c>
      <c r="U123" s="17">
        <v>14</v>
      </c>
      <c r="V123" s="13" t="s">
        <v>94</v>
      </c>
      <c r="W123" s="14">
        <v>25</v>
      </c>
      <c r="X123" s="15">
        <v>24</v>
      </c>
      <c r="Y123" s="16">
        <v>13440</v>
      </c>
      <c r="Z123" s="17">
        <v>8</v>
      </c>
      <c r="AA123" s="18">
        <f t="shared" si="109"/>
        <v>80</v>
      </c>
      <c r="AB123" s="19">
        <f t="shared" si="108"/>
        <v>-25</v>
      </c>
      <c r="AD123" s="9" t="s">
        <v>240</v>
      </c>
      <c r="AE123" s="10" t="s">
        <v>188</v>
      </c>
      <c r="AF123" s="10" t="s">
        <v>28</v>
      </c>
      <c r="AG123" s="10" t="s">
        <v>186</v>
      </c>
      <c r="AH123" s="10" t="s">
        <v>26</v>
      </c>
      <c r="AI123" s="10" t="s">
        <v>27</v>
      </c>
      <c r="AJ123" s="10" t="s">
        <v>23</v>
      </c>
      <c r="AK123" s="10" t="s">
        <v>24</v>
      </c>
      <c r="AL123" s="10" t="s">
        <v>22</v>
      </c>
      <c r="AM123" s="10" t="s">
        <v>195</v>
      </c>
      <c r="AN123" s="10" t="s">
        <v>30</v>
      </c>
      <c r="AO123" s="10" t="s">
        <v>185</v>
      </c>
      <c r="AP123" s="10" t="s">
        <v>201</v>
      </c>
      <c r="AQ123" s="40" t="s">
        <v>200</v>
      </c>
      <c r="AR123" s="40" t="s">
        <v>221</v>
      </c>
      <c r="AS123" s="10" t="s">
        <v>197</v>
      </c>
      <c r="AT123" s="10" t="s">
        <v>189</v>
      </c>
      <c r="AU123" s="10" t="s">
        <v>191</v>
      </c>
      <c r="AV123" s="10" t="s">
        <v>29</v>
      </c>
      <c r="AW123" s="10" t="s">
        <v>193</v>
      </c>
      <c r="AX123" s="10" t="s">
        <v>184</v>
      </c>
      <c r="AY123" s="10" t="s">
        <v>190</v>
      </c>
      <c r="AZ123" s="10" t="s">
        <v>187</v>
      </c>
      <c r="BA123" s="10" t="s">
        <v>194</v>
      </c>
      <c r="BB123" s="10" t="s">
        <v>192</v>
      </c>
      <c r="BC123" s="10" t="s">
        <v>196</v>
      </c>
      <c r="BD123" s="10" t="s">
        <v>198</v>
      </c>
      <c r="BE123" s="10" t="s">
        <v>25</v>
      </c>
      <c r="BF123" s="10" t="s">
        <v>199</v>
      </c>
      <c r="BG123" s="11" t="s">
        <v>239</v>
      </c>
    </row>
    <row r="124" spans="1:59" ht="12" customHeight="1" x14ac:dyDescent="0.2">
      <c r="A124" s="12">
        <v>10</v>
      </c>
      <c r="B124" s="13" t="s">
        <v>82</v>
      </c>
      <c r="C124" s="14">
        <v>40</v>
      </c>
      <c r="D124" s="15">
        <v>25.6</v>
      </c>
      <c r="E124" s="16">
        <v>22100</v>
      </c>
      <c r="F124" s="17">
        <v>7</v>
      </c>
      <c r="G124" s="13" t="s">
        <v>117</v>
      </c>
      <c r="H124" s="14">
        <v>12</v>
      </c>
      <c r="I124" s="15">
        <v>43.6</v>
      </c>
      <c r="J124" s="16">
        <v>7000</v>
      </c>
      <c r="K124" s="17">
        <v>24</v>
      </c>
      <c r="L124" s="13" t="s">
        <v>46</v>
      </c>
      <c r="M124" s="14">
        <v>7</v>
      </c>
      <c r="N124" s="15">
        <v>32.799999999999997</v>
      </c>
      <c r="O124" s="16">
        <v>4160</v>
      </c>
      <c r="P124" s="17">
        <v>20</v>
      </c>
      <c r="Q124" s="13" t="s">
        <v>112</v>
      </c>
      <c r="R124" s="14">
        <v>9</v>
      </c>
      <c r="S124" s="15">
        <v>23.4</v>
      </c>
      <c r="T124" s="16">
        <v>4940</v>
      </c>
      <c r="U124" s="17">
        <v>25</v>
      </c>
      <c r="V124" s="13" t="s">
        <v>33</v>
      </c>
      <c r="W124" s="14">
        <v>27</v>
      </c>
      <c r="X124" s="15">
        <v>41.2</v>
      </c>
      <c r="Y124" s="16">
        <v>15280</v>
      </c>
      <c r="Z124" s="17">
        <v>4</v>
      </c>
      <c r="AA124" s="18">
        <f t="shared" si="109"/>
        <v>95</v>
      </c>
      <c r="AB124" s="19">
        <f t="shared" si="108"/>
        <v>-10</v>
      </c>
      <c r="AD124" s="20">
        <v>1</v>
      </c>
      <c r="AE124" s="12">
        <v>23</v>
      </c>
      <c r="AF124" s="12">
        <v>40</v>
      </c>
      <c r="AG124" s="12">
        <v>29</v>
      </c>
      <c r="AH124" s="12">
        <v>41</v>
      </c>
      <c r="AI124" s="12">
        <v>33</v>
      </c>
      <c r="AJ124" s="12">
        <v>62</v>
      </c>
      <c r="AK124" s="12">
        <v>48</v>
      </c>
      <c r="AL124" s="12">
        <v>46</v>
      </c>
      <c r="AM124" s="12">
        <v>32</v>
      </c>
      <c r="AN124" s="12">
        <v>40</v>
      </c>
      <c r="AO124" s="12">
        <v>40</v>
      </c>
      <c r="AP124" s="12">
        <v>20</v>
      </c>
      <c r="AQ124" s="12">
        <v>20</v>
      </c>
      <c r="AR124" s="12">
        <v>8</v>
      </c>
      <c r="AS124" s="12">
        <v>35</v>
      </c>
      <c r="AT124" s="12">
        <v>29</v>
      </c>
      <c r="AU124" s="12">
        <v>21</v>
      </c>
      <c r="AV124" s="12">
        <v>24</v>
      </c>
      <c r="AW124" s="12">
        <v>32</v>
      </c>
      <c r="AX124" s="12">
        <v>44</v>
      </c>
      <c r="AY124" s="12">
        <v>35</v>
      </c>
      <c r="AZ124" s="12">
        <v>33</v>
      </c>
      <c r="BA124" s="12">
        <v>20</v>
      </c>
      <c r="BB124" s="12">
        <v>31</v>
      </c>
      <c r="BC124" s="12">
        <v>18</v>
      </c>
      <c r="BD124" s="12">
        <v>20</v>
      </c>
      <c r="BE124" s="12">
        <v>41</v>
      </c>
      <c r="BF124" s="12">
        <v>17</v>
      </c>
      <c r="BG124" s="21">
        <f>SUM(AE124:BF124)/28</f>
        <v>31.5</v>
      </c>
    </row>
    <row r="125" spans="1:59" ht="12" customHeight="1" x14ac:dyDescent="0.2">
      <c r="A125" s="12">
        <v>11</v>
      </c>
      <c r="B125" s="13" t="s">
        <v>142</v>
      </c>
      <c r="C125" s="14">
        <v>17</v>
      </c>
      <c r="D125" s="15">
        <v>44.2</v>
      </c>
      <c r="E125" s="16">
        <v>10820</v>
      </c>
      <c r="F125" s="17">
        <v>23</v>
      </c>
      <c r="G125" s="13" t="s">
        <v>64</v>
      </c>
      <c r="H125" s="14">
        <v>19</v>
      </c>
      <c r="I125" s="15">
        <v>36.700000000000003</v>
      </c>
      <c r="J125" s="16">
        <v>10420</v>
      </c>
      <c r="K125" s="17">
        <v>18</v>
      </c>
      <c r="L125" s="13" t="s">
        <v>53</v>
      </c>
      <c r="M125" s="14">
        <v>4</v>
      </c>
      <c r="N125" s="15">
        <v>21.8</v>
      </c>
      <c r="O125" s="16">
        <v>2100</v>
      </c>
      <c r="P125" s="17">
        <v>26</v>
      </c>
      <c r="Q125" s="13" t="s">
        <v>179</v>
      </c>
      <c r="R125" s="14">
        <v>7</v>
      </c>
      <c r="S125" s="15">
        <v>36.6</v>
      </c>
      <c r="T125" s="16">
        <v>4240</v>
      </c>
      <c r="U125" s="17">
        <v>27</v>
      </c>
      <c r="V125" s="13" t="s">
        <v>38</v>
      </c>
      <c r="W125" s="14">
        <v>12</v>
      </c>
      <c r="X125" s="15">
        <v>29.2</v>
      </c>
      <c r="Y125" s="16">
        <v>6640</v>
      </c>
      <c r="Z125" s="17">
        <v>19</v>
      </c>
      <c r="AA125" s="18">
        <f t="shared" si="109"/>
        <v>59</v>
      </c>
      <c r="AB125" s="19">
        <f t="shared" si="108"/>
        <v>-46</v>
      </c>
      <c r="AD125" s="20">
        <v>2</v>
      </c>
      <c r="AE125" s="12">
        <v>25</v>
      </c>
      <c r="AF125" s="12">
        <v>16</v>
      </c>
      <c r="AG125" s="12">
        <v>19</v>
      </c>
      <c r="AH125" s="12">
        <v>39</v>
      </c>
      <c r="AI125" s="12">
        <v>20</v>
      </c>
      <c r="AJ125" s="12">
        <v>44</v>
      </c>
      <c r="AK125" s="12">
        <v>23</v>
      </c>
      <c r="AL125" s="12">
        <v>51</v>
      </c>
      <c r="AM125" s="12">
        <v>21</v>
      </c>
      <c r="AN125" s="12">
        <v>14</v>
      </c>
      <c r="AO125" s="12">
        <v>32</v>
      </c>
      <c r="AP125" s="12">
        <v>9</v>
      </c>
      <c r="AQ125" s="12">
        <v>12</v>
      </c>
      <c r="AR125" s="12">
        <v>10</v>
      </c>
      <c r="AS125" s="12">
        <v>12</v>
      </c>
      <c r="AT125" s="12">
        <v>30</v>
      </c>
      <c r="AU125" s="12">
        <v>8</v>
      </c>
      <c r="AV125" s="12">
        <v>16</v>
      </c>
      <c r="AW125" s="12">
        <v>12</v>
      </c>
      <c r="AX125" s="12">
        <v>33</v>
      </c>
      <c r="AY125" s="12">
        <v>20</v>
      </c>
      <c r="AZ125" s="12">
        <v>17</v>
      </c>
      <c r="BA125" s="12">
        <v>32</v>
      </c>
      <c r="BB125" s="12">
        <v>25</v>
      </c>
      <c r="BC125" s="12">
        <v>32</v>
      </c>
      <c r="BD125" s="12">
        <v>28</v>
      </c>
      <c r="BE125" s="12">
        <v>32</v>
      </c>
      <c r="BF125" s="12">
        <v>38</v>
      </c>
      <c r="BG125" s="21">
        <f t="shared" ref="BG125:BG129" si="138">SUM(AE125:BF125)/28</f>
        <v>23.928571428571427</v>
      </c>
    </row>
    <row r="126" spans="1:59" ht="12" customHeight="1" x14ac:dyDescent="0.2">
      <c r="A126" s="12">
        <v>12</v>
      </c>
      <c r="B126" s="13" t="s">
        <v>73</v>
      </c>
      <c r="C126" s="14">
        <v>20</v>
      </c>
      <c r="D126" s="15">
        <v>33.9</v>
      </c>
      <c r="E126" s="16">
        <v>10940</v>
      </c>
      <c r="F126" s="17">
        <v>22</v>
      </c>
      <c r="G126" s="13" t="s">
        <v>225</v>
      </c>
      <c r="H126" s="14">
        <v>10</v>
      </c>
      <c r="I126" s="15">
        <v>23</v>
      </c>
      <c r="J126" s="16">
        <v>5340</v>
      </c>
      <c r="K126" s="17">
        <v>26</v>
      </c>
      <c r="L126" s="13" t="s">
        <v>121</v>
      </c>
      <c r="M126" s="14">
        <v>8</v>
      </c>
      <c r="N126" s="15">
        <v>21.8</v>
      </c>
      <c r="O126" s="16">
        <v>4200</v>
      </c>
      <c r="P126" s="17">
        <v>19</v>
      </c>
      <c r="Q126" s="13" t="s">
        <v>106</v>
      </c>
      <c r="R126" s="14">
        <v>22</v>
      </c>
      <c r="S126" s="15">
        <v>40.299999999999997</v>
      </c>
      <c r="T126" s="16">
        <v>12400</v>
      </c>
      <c r="U126" s="17">
        <v>12</v>
      </c>
      <c r="V126" s="13" t="s">
        <v>49</v>
      </c>
      <c r="W126" s="14">
        <v>8</v>
      </c>
      <c r="X126" s="15">
        <v>22.2</v>
      </c>
      <c r="Y126" s="16">
        <v>4260</v>
      </c>
      <c r="Z126" s="17">
        <v>26</v>
      </c>
      <c r="AA126" s="18">
        <f t="shared" si="109"/>
        <v>68</v>
      </c>
      <c r="AB126" s="19">
        <f t="shared" si="108"/>
        <v>-37</v>
      </c>
      <c r="AD126" s="20">
        <v>3</v>
      </c>
      <c r="AE126" s="12">
        <v>25</v>
      </c>
      <c r="AF126" s="12">
        <v>10</v>
      </c>
      <c r="AG126" s="12">
        <v>10</v>
      </c>
      <c r="AH126" s="12">
        <v>23</v>
      </c>
      <c r="AI126" s="12">
        <v>4</v>
      </c>
      <c r="AJ126" s="12">
        <v>13</v>
      </c>
      <c r="AK126" s="12">
        <v>19</v>
      </c>
      <c r="AL126" s="12">
        <v>15</v>
      </c>
      <c r="AM126" s="12">
        <v>7</v>
      </c>
      <c r="AN126" s="12">
        <v>3</v>
      </c>
      <c r="AO126" s="12">
        <v>11</v>
      </c>
      <c r="AP126" s="12">
        <v>4</v>
      </c>
      <c r="AQ126" s="12">
        <v>13</v>
      </c>
      <c r="AR126" s="12">
        <v>3</v>
      </c>
      <c r="AS126" s="12">
        <v>9</v>
      </c>
      <c r="AT126" s="12">
        <v>14</v>
      </c>
      <c r="AU126" s="12">
        <v>11</v>
      </c>
      <c r="AV126" s="12">
        <v>7</v>
      </c>
      <c r="AW126" s="12">
        <v>4</v>
      </c>
      <c r="AX126" s="12">
        <v>13</v>
      </c>
      <c r="AY126" s="12">
        <v>20</v>
      </c>
      <c r="AZ126" s="12">
        <v>8</v>
      </c>
      <c r="BA126" s="12">
        <v>4</v>
      </c>
      <c r="BB126" s="12">
        <v>9</v>
      </c>
      <c r="BC126" s="12">
        <v>15</v>
      </c>
      <c r="BD126" s="12">
        <v>6</v>
      </c>
      <c r="BE126" s="12">
        <v>8</v>
      </c>
      <c r="BF126" s="12">
        <v>18</v>
      </c>
      <c r="BG126" s="21">
        <f t="shared" si="138"/>
        <v>10.928571428571429</v>
      </c>
    </row>
    <row r="127" spans="1:59" ht="12" customHeight="1" x14ac:dyDescent="0.2">
      <c r="A127" s="12">
        <v>13</v>
      </c>
      <c r="B127" s="13" t="s">
        <v>102</v>
      </c>
      <c r="C127" s="14">
        <v>20</v>
      </c>
      <c r="D127" s="15">
        <v>22.8</v>
      </c>
      <c r="E127" s="16">
        <v>10700</v>
      </c>
      <c r="F127" s="17">
        <v>26</v>
      </c>
      <c r="G127" s="13" t="s">
        <v>90</v>
      </c>
      <c r="H127" s="14">
        <v>9</v>
      </c>
      <c r="I127" s="15">
        <v>21.7</v>
      </c>
      <c r="J127" s="16">
        <v>4700</v>
      </c>
      <c r="K127" s="17">
        <v>27</v>
      </c>
      <c r="L127" s="13" t="s">
        <v>76</v>
      </c>
      <c r="M127" s="14">
        <v>11</v>
      </c>
      <c r="N127" s="15">
        <v>29.3</v>
      </c>
      <c r="O127" s="16">
        <v>6100</v>
      </c>
      <c r="P127" s="17">
        <v>12</v>
      </c>
      <c r="Q127" s="13" t="s">
        <v>67</v>
      </c>
      <c r="R127" s="14">
        <v>26</v>
      </c>
      <c r="S127" s="15">
        <v>31.5</v>
      </c>
      <c r="T127" s="16">
        <v>14100</v>
      </c>
      <c r="U127" s="17">
        <v>7</v>
      </c>
      <c r="V127" s="13" t="s">
        <v>175</v>
      </c>
      <c r="W127" s="14">
        <v>11</v>
      </c>
      <c r="X127" s="15">
        <v>35.1</v>
      </c>
      <c r="Y127" s="16">
        <v>6300</v>
      </c>
      <c r="Z127" s="17">
        <v>22</v>
      </c>
      <c r="AA127" s="18">
        <f t="shared" si="109"/>
        <v>77</v>
      </c>
      <c r="AB127" s="19">
        <f t="shared" si="108"/>
        <v>-28</v>
      </c>
      <c r="AD127" s="20">
        <v>4</v>
      </c>
      <c r="AE127" s="12">
        <v>22</v>
      </c>
      <c r="AF127" s="12">
        <v>24</v>
      </c>
      <c r="AG127" s="12">
        <v>30</v>
      </c>
      <c r="AH127" s="12">
        <v>18</v>
      </c>
      <c r="AI127" s="12">
        <v>22</v>
      </c>
      <c r="AJ127" s="12">
        <v>22</v>
      </c>
      <c r="AK127" s="12">
        <v>32</v>
      </c>
      <c r="AL127" s="12">
        <v>34</v>
      </c>
      <c r="AM127" s="12">
        <v>10</v>
      </c>
      <c r="AN127" s="12">
        <v>26</v>
      </c>
      <c r="AO127" s="12">
        <v>25</v>
      </c>
      <c r="AP127" s="12">
        <v>9</v>
      </c>
      <c r="AQ127" s="12">
        <v>13</v>
      </c>
      <c r="AR127" s="12">
        <v>4</v>
      </c>
      <c r="AS127" s="12">
        <v>9</v>
      </c>
      <c r="AT127" s="12">
        <v>20</v>
      </c>
      <c r="AU127" s="12">
        <v>16</v>
      </c>
      <c r="AV127" s="12">
        <v>9</v>
      </c>
      <c r="AW127" s="12">
        <v>37</v>
      </c>
      <c r="AX127" s="12">
        <v>46</v>
      </c>
      <c r="AY127" s="12">
        <v>19</v>
      </c>
      <c r="AZ127" s="12">
        <v>20</v>
      </c>
      <c r="BA127" s="12">
        <v>24</v>
      </c>
      <c r="BB127" s="12">
        <v>7</v>
      </c>
      <c r="BC127" s="12">
        <v>12</v>
      </c>
      <c r="BD127" s="12">
        <v>20</v>
      </c>
      <c r="BE127" s="12">
        <v>20</v>
      </c>
      <c r="BF127" s="12">
        <v>30</v>
      </c>
      <c r="BG127" s="21">
        <f t="shared" si="138"/>
        <v>20.714285714285715</v>
      </c>
    </row>
    <row r="128" spans="1:59" ht="12" customHeight="1" x14ac:dyDescent="0.2">
      <c r="A128" s="12">
        <v>14</v>
      </c>
      <c r="B128" s="13" t="s">
        <v>153</v>
      </c>
      <c r="C128" s="14">
        <v>31</v>
      </c>
      <c r="D128" s="15">
        <v>38.799999999999997</v>
      </c>
      <c r="E128" s="16">
        <v>17500</v>
      </c>
      <c r="F128" s="17">
        <v>14</v>
      </c>
      <c r="G128" s="13" t="s">
        <v>139</v>
      </c>
      <c r="H128" s="14">
        <v>38</v>
      </c>
      <c r="I128" s="15">
        <v>38.299999999999997</v>
      </c>
      <c r="J128" s="16">
        <v>20540</v>
      </c>
      <c r="K128" s="17">
        <v>4</v>
      </c>
      <c r="L128" s="13" t="s">
        <v>182</v>
      </c>
      <c r="M128" s="14">
        <v>20</v>
      </c>
      <c r="N128" s="15">
        <v>24</v>
      </c>
      <c r="O128" s="16">
        <v>10640</v>
      </c>
      <c r="P128" s="17">
        <v>3</v>
      </c>
      <c r="Q128" s="13" t="s">
        <v>180</v>
      </c>
      <c r="R128" s="14">
        <v>12</v>
      </c>
      <c r="S128" s="15">
        <v>23.5</v>
      </c>
      <c r="T128" s="16">
        <v>6420</v>
      </c>
      <c r="U128" s="17">
        <v>22</v>
      </c>
      <c r="V128" s="13" t="s">
        <v>145</v>
      </c>
      <c r="W128" s="14">
        <v>27</v>
      </c>
      <c r="X128" s="15">
        <v>38.299999999999997</v>
      </c>
      <c r="Y128" s="16">
        <v>14720</v>
      </c>
      <c r="Z128" s="17">
        <v>6</v>
      </c>
      <c r="AA128" s="18">
        <f t="shared" si="109"/>
        <v>128</v>
      </c>
      <c r="AB128" s="19">
        <f t="shared" si="108"/>
        <v>23</v>
      </c>
      <c r="AD128" s="20">
        <v>5</v>
      </c>
      <c r="AE128" s="12">
        <v>20</v>
      </c>
      <c r="AF128" s="12">
        <v>11</v>
      </c>
      <c r="AG128" s="12">
        <v>15</v>
      </c>
      <c r="AH128" s="12">
        <v>40</v>
      </c>
      <c r="AI128" s="12">
        <v>17</v>
      </c>
      <c r="AJ128" s="12">
        <v>12</v>
      </c>
      <c r="AK128" s="12">
        <v>27</v>
      </c>
      <c r="AL128" s="12">
        <v>25</v>
      </c>
      <c r="AM128" s="12">
        <v>8</v>
      </c>
      <c r="AN128" s="12">
        <v>3</v>
      </c>
      <c r="AO128" s="12">
        <v>42</v>
      </c>
      <c r="AP128" s="12">
        <v>13</v>
      </c>
      <c r="AQ128" s="12">
        <v>10</v>
      </c>
      <c r="AR128" s="12">
        <v>12</v>
      </c>
      <c r="AS128" s="12">
        <v>15</v>
      </c>
      <c r="AT128" s="12">
        <v>20</v>
      </c>
      <c r="AU128" s="12">
        <v>18</v>
      </c>
      <c r="AV128" s="12">
        <v>11</v>
      </c>
      <c r="AW128" s="12">
        <v>26</v>
      </c>
      <c r="AX128" s="12">
        <v>27</v>
      </c>
      <c r="AY128" s="12">
        <v>27</v>
      </c>
      <c r="AZ128" s="12">
        <v>6</v>
      </c>
      <c r="BA128" s="12">
        <v>15</v>
      </c>
      <c r="BB128" s="12">
        <v>10</v>
      </c>
      <c r="BC128" s="12">
        <v>9</v>
      </c>
      <c r="BD128" s="12">
        <v>16</v>
      </c>
      <c r="BE128" s="12">
        <v>32</v>
      </c>
      <c r="BF128" s="12">
        <v>15</v>
      </c>
      <c r="BG128" s="21">
        <f t="shared" si="138"/>
        <v>17.928571428571427</v>
      </c>
    </row>
    <row r="129" spans="1:59" ht="12" customHeight="1" x14ac:dyDescent="0.2">
      <c r="A129" s="12">
        <v>15</v>
      </c>
      <c r="B129" s="13" t="s">
        <v>88</v>
      </c>
      <c r="C129" s="14">
        <v>32</v>
      </c>
      <c r="D129" s="15">
        <v>23</v>
      </c>
      <c r="E129" s="16">
        <v>17260</v>
      </c>
      <c r="F129" s="17">
        <v>15</v>
      </c>
      <c r="G129" s="13" t="s">
        <v>113</v>
      </c>
      <c r="H129" s="14">
        <v>16</v>
      </c>
      <c r="I129" s="15">
        <v>40</v>
      </c>
      <c r="J129" s="16">
        <v>9140</v>
      </c>
      <c r="K129" s="17">
        <v>20</v>
      </c>
      <c r="L129" s="13" t="s">
        <v>100</v>
      </c>
      <c r="M129" s="14">
        <v>6</v>
      </c>
      <c r="N129" s="15">
        <v>22.6</v>
      </c>
      <c r="O129" s="16">
        <v>3180</v>
      </c>
      <c r="P129" s="17">
        <v>22</v>
      </c>
      <c r="Q129" s="13" t="s">
        <v>61</v>
      </c>
      <c r="R129" s="14">
        <v>30</v>
      </c>
      <c r="S129" s="15">
        <v>38</v>
      </c>
      <c r="T129" s="16">
        <v>16360</v>
      </c>
      <c r="U129" s="17">
        <v>6</v>
      </c>
      <c r="V129" s="13" t="s">
        <v>119</v>
      </c>
      <c r="W129" s="14">
        <v>15</v>
      </c>
      <c r="X129" s="15">
        <v>23.5</v>
      </c>
      <c r="Y129" s="16">
        <v>7940</v>
      </c>
      <c r="Z129" s="17">
        <v>17</v>
      </c>
      <c r="AA129" s="18">
        <f t="shared" si="109"/>
        <v>99</v>
      </c>
      <c r="AB129" s="19">
        <f t="shared" si="108"/>
        <v>-6</v>
      </c>
      <c r="AD129" s="20" t="s">
        <v>21</v>
      </c>
      <c r="AE129" s="36">
        <f t="shared" ref="AE129:BF129" si="139">SUM(AE124:AE128)</f>
        <v>115</v>
      </c>
      <c r="AF129" s="36">
        <f t="shared" si="139"/>
        <v>101</v>
      </c>
      <c r="AG129" s="36">
        <f t="shared" si="139"/>
        <v>103</v>
      </c>
      <c r="AH129" s="36">
        <f t="shared" si="139"/>
        <v>161</v>
      </c>
      <c r="AI129" s="36">
        <f t="shared" si="139"/>
        <v>96</v>
      </c>
      <c r="AJ129" s="36">
        <f t="shared" si="139"/>
        <v>153</v>
      </c>
      <c r="AK129" s="36">
        <f t="shared" si="139"/>
        <v>149</v>
      </c>
      <c r="AL129" s="36">
        <f t="shared" si="139"/>
        <v>171</v>
      </c>
      <c r="AM129" s="36">
        <f t="shared" si="139"/>
        <v>78</v>
      </c>
      <c r="AN129" s="36">
        <f t="shared" si="139"/>
        <v>86</v>
      </c>
      <c r="AO129" s="36">
        <f t="shared" si="139"/>
        <v>150</v>
      </c>
      <c r="AP129" s="36">
        <f t="shared" si="139"/>
        <v>55</v>
      </c>
      <c r="AQ129" s="41">
        <f t="shared" si="139"/>
        <v>68</v>
      </c>
      <c r="AR129" s="41">
        <f t="shared" si="139"/>
        <v>37</v>
      </c>
      <c r="AS129" s="36">
        <f t="shared" si="139"/>
        <v>80</v>
      </c>
      <c r="AT129" s="36">
        <f t="shared" si="139"/>
        <v>113</v>
      </c>
      <c r="AU129" s="36">
        <f t="shared" si="139"/>
        <v>74</v>
      </c>
      <c r="AV129" s="36">
        <f t="shared" si="139"/>
        <v>67</v>
      </c>
      <c r="AW129" s="36">
        <f t="shared" si="139"/>
        <v>111</v>
      </c>
      <c r="AX129" s="36">
        <f t="shared" si="139"/>
        <v>163</v>
      </c>
      <c r="AY129" s="36">
        <f t="shared" si="139"/>
        <v>121</v>
      </c>
      <c r="AZ129" s="36">
        <f t="shared" si="139"/>
        <v>84</v>
      </c>
      <c r="BA129" s="36">
        <f t="shared" si="139"/>
        <v>95</v>
      </c>
      <c r="BB129" s="36">
        <f t="shared" si="139"/>
        <v>82</v>
      </c>
      <c r="BC129" s="36">
        <f t="shared" si="139"/>
        <v>86</v>
      </c>
      <c r="BD129" s="36">
        <f t="shared" si="139"/>
        <v>90</v>
      </c>
      <c r="BE129" s="36">
        <f t="shared" si="139"/>
        <v>133</v>
      </c>
      <c r="BF129" s="36">
        <f t="shared" si="139"/>
        <v>118</v>
      </c>
      <c r="BG129" s="23">
        <f t="shared" si="138"/>
        <v>105</v>
      </c>
    </row>
    <row r="130" spans="1:59" ht="12" customHeight="1" x14ac:dyDescent="0.2">
      <c r="A130" s="12">
        <v>16</v>
      </c>
      <c r="B130" s="13" t="s">
        <v>154</v>
      </c>
      <c r="C130" s="14">
        <v>40</v>
      </c>
      <c r="D130" s="15">
        <v>24.6</v>
      </c>
      <c r="E130" s="16">
        <v>21900</v>
      </c>
      <c r="F130" s="17">
        <v>9</v>
      </c>
      <c r="G130" s="13" t="s">
        <v>48</v>
      </c>
      <c r="H130" s="14">
        <v>21</v>
      </c>
      <c r="I130" s="15">
        <v>37.9</v>
      </c>
      <c r="J130" s="16">
        <v>11920</v>
      </c>
      <c r="K130" s="17">
        <v>15</v>
      </c>
      <c r="L130" s="13" t="s">
        <v>74</v>
      </c>
      <c r="M130" s="14">
        <v>13</v>
      </c>
      <c r="N130" s="15">
        <v>22.9</v>
      </c>
      <c r="O130" s="16">
        <v>6880</v>
      </c>
      <c r="P130" s="17">
        <v>11</v>
      </c>
      <c r="Q130" s="13" t="s">
        <v>134</v>
      </c>
      <c r="R130" s="14">
        <v>22</v>
      </c>
      <c r="S130" s="15">
        <v>38.4</v>
      </c>
      <c r="T130" s="16">
        <v>12540</v>
      </c>
      <c r="U130" s="17">
        <v>11</v>
      </c>
      <c r="V130" s="13" t="s">
        <v>107</v>
      </c>
      <c r="W130" s="14">
        <v>40</v>
      </c>
      <c r="X130" s="15">
        <v>45.4</v>
      </c>
      <c r="Y130" s="16">
        <v>23480</v>
      </c>
      <c r="Z130" s="17">
        <v>2</v>
      </c>
      <c r="AA130" s="18">
        <f t="shared" si="109"/>
        <v>136</v>
      </c>
      <c r="AB130" s="19">
        <f t="shared" si="108"/>
        <v>31</v>
      </c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7"/>
    </row>
    <row r="131" spans="1:59" ht="12" customHeight="1" x14ac:dyDescent="0.2">
      <c r="A131" s="12">
        <v>17</v>
      </c>
      <c r="B131" s="13" t="s">
        <v>116</v>
      </c>
      <c r="C131" s="14">
        <v>35</v>
      </c>
      <c r="D131" s="15">
        <v>30.2</v>
      </c>
      <c r="E131" s="16">
        <v>19240</v>
      </c>
      <c r="F131" s="17">
        <v>10</v>
      </c>
      <c r="G131" s="13" t="s">
        <v>39</v>
      </c>
      <c r="H131" s="14">
        <v>44</v>
      </c>
      <c r="I131" s="15">
        <v>30.2</v>
      </c>
      <c r="J131" s="16">
        <v>23800</v>
      </c>
      <c r="K131" s="17">
        <v>2</v>
      </c>
      <c r="L131" s="13" t="s">
        <v>60</v>
      </c>
      <c r="M131" s="14">
        <v>8</v>
      </c>
      <c r="N131" s="15">
        <v>23.5</v>
      </c>
      <c r="O131" s="16">
        <v>4400</v>
      </c>
      <c r="P131" s="17">
        <v>18</v>
      </c>
      <c r="Q131" s="13" t="s">
        <v>143</v>
      </c>
      <c r="R131" s="14">
        <v>30</v>
      </c>
      <c r="S131" s="15">
        <v>30.1</v>
      </c>
      <c r="T131" s="16">
        <v>16400</v>
      </c>
      <c r="U131" s="17">
        <v>5</v>
      </c>
      <c r="V131" s="13" t="s">
        <v>77</v>
      </c>
      <c r="W131" s="14">
        <v>18</v>
      </c>
      <c r="X131" s="15">
        <v>24.5</v>
      </c>
      <c r="Y131" s="16">
        <v>9740</v>
      </c>
      <c r="Z131" s="17">
        <v>11</v>
      </c>
      <c r="AA131" s="18">
        <f t="shared" si="109"/>
        <v>135</v>
      </c>
      <c r="AB131" s="19">
        <f t="shared" si="108"/>
        <v>30</v>
      </c>
      <c r="AD131" s="57" t="s">
        <v>206</v>
      </c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  <c r="BA131" s="57"/>
      <c r="BB131" s="57"/>
      <c r="BC131" s="57"/>
      <c r="BD131" s="57"/>
      <c r="BE131" s="57"/>
      <c r="BF131" s="57"/>
      <c r="BG131" s="57"/>
    </row>
    <row r="132" spans="1:59" ht="12" customHeight="1" x14ac:dyDescent="0.2">
      <c r="A132" s="12">
        <v>18</v>
      </c>
      <c r="B132" s="13" t="s">
        <v>92</v>
      </c>
      <c r="C132" s="14">
        <v>20</v>
      </c>
      <c r="D132" s="15">
        <v>33</v>
      </c>
      <c r="E132" s="16">
        <v>10760</v>
      </c>
      <c r="F132" s="17">
        <v>24</v>
      </c>
      <c r="G132" s="13" t="s">
        <v>96</v>
      </c>
      <c r="H132" s="14">
        <v>51</v>
      </c>
      <c r="I132" s="15">
        <v>33.200000000000003</v>
      </c>
      <c r="J132" s="16">
        <v>27720</v>
      </c>
      <c r="K132" s="17">
        <v>1</v>
      </c>
      <c r="L132" s="13" t="s">
        <v>138</v>
      </c>
      <c r="M132" s="14">
        <v>15</v>
      </c>
      <c r="N132" s="15">
        <v>23.2</v>
      </c>
      <c r="O132" s="16">
        <v>8040</v>
      </c>
      <c r="P132" s="17">
        <v>7</v>
      </c>
      <c r="Q132" s="13" t="s">
        <v>50</v>
      </c>
      <c r="R132" s="14">
        <v>10</v>
      </c>
      <c r="S132" s="15">
        <v>23.2</v>
      </c>
      <c r="T132" s="16">
        <v>5260</v>
      </c>
      <c r="U132" s="17">
        <v>23</v>
      </c>
      <c r="V132" s="13" t="s">
        <v>176</v>
      </c>
      <c r="W132" s="14">
        <v>3</v>
      </c>
      <c r="X132" s="15">
        <v>25</v>
      </c>
      <c r="Y132" s="16">
        <v>1680</v>
      </c>
      <c r="Z132" s="17">
        <v>28</v>
      </c>
      <c r="AA132" s="18">
        <f t="shared" si="109"/>
        <v>99</v>
      </c>
      <c r="AB132" s="19">
        <f t="shared" si="108"/>
        <v>-6</v>
      </c>
      <c r="AD132" s="9" t="s">
        <v>240</v>
      </c>
      <c r="AE132" s="10" t="s">
        <v>188</v>
      </c>
      <c r="AF132" s="10" t="s">
        <v>28</v>
      </c>
      <c r="AG132" s="10" t="s">
        <v>186</v>
      </c>
      <c r="AH132" s="10" t="s">
        <v>26</v>
      </c>
      <c r="AI132" s="10" t="s">
        <v>27</v>
      </c>
      <c r="AJ132" s="10" t="s">
        <v>23</v>
      </c>
      <c r="AK132" s="10" t="s">
        <v>24</v>
      </c>
      <c r="AL132" s="10" t="s">
        <v>22</v>
      </c>
      <c r="AM132" s="10" t="s">
        <v>195</v>
      </c>
      <c r="AN132" s="10" t="s">
        <v>30</v>
      </c>
      <c r="AO132" s="10" t="s">
        <v>185</v>
      </c>
      <c r="AP132" s="10" t="s">
        <v>201</v>
      </c>
      <c r="AQ132" s="40" t="s">
        <v>200</v>
      </c>
      <c r="AR132" s="40" t="s">
        <v>221</v>
      </c>
      <c r="AS132" s="10" t="s">
        <v>197</v>
      </c>
      <c r="AT132" s="10" t="s">
        <v>189</v>
      </c>
      <c r="AU132" s="10" t="s">
        <v>191</v>
      </c>
      <c r="AV132" s="10" t="s">
        <v>29</v>
      </c>
      <c r="AW132" s="10" t="s">
        <v>193</v>
      </c>
      <c r="AX132" s="10" t="s">
        <v>184</v>
      </c>
      <c r="AY132" s="10" t="s">
        <v>190</v>
      </c>
      <c r="AZ132" s="10" t="s">
        <v>187</v>
      </c>
      <c r="BA132" s="10" t="s">
        <v>194</v>
      </c>
      <c r="BB132" s="10" t="s">
        <v>192</v>
      </c>
      <c r="BC132" s="10" t="s">
        <v>196</v>
      </c>
      <c r="BD132" s="10" t="s">
        <v>198</v>
      </c>
      <c r="BE132" s="10" t="s">
        <v>25</v>
      </c>
      <c r="BF132" s="10" t="s">
        <v>199</v>
      </c>
      <c r="BG132" s="11" t="s">
        <v>239</v>
      </c>
    </row>
    <row r="133" spans="1:59" ht="12" customHeight="1" x14ac:dyDescent="0.2">
      <c r="A133" s="12">
        <v>19</v>
      </c>
      <c r="B133" s="13" t="s">
        <v>62</v>
      </c>
      <c r="C133" s="14">
        <v>29</v>
      </c>
      <c r="D133" s="15">
        <v>20.3</v>
      </c>
      <c r="E133" s="16">
        <v>14840</v>
      </c>
      <c r="F133" s="17">
        <v>18</v>
      </c>
      <c r="G133" s="13" t="s">
        <v>162</v>
      </c>
      <c r="H133" s="14">
        <v>30</v>
      </c>
      <c r="I133" s="15">
        <v>23</v>
      </c>
      <c r="J133" s="16">
        <v>15500</v>
      </c>
      <c r="K133" s="17">
        <v>11</v>
      </c>
      <c r="L133" s="13" t="s">
        <v>150</v>
      </c>
      <c r="M133" s="14">
        <v>9</v>
      </c>
      <c r="N133" s="15">
        <v>36.200000000000003</v>
      </c>
      <c r="O133" s="16">
        <v>5000</v>
      </c>
      <c r="P133" s="17">
        <v>16</v>
      </c>
      <c r="Q133" s="13" t="s">
        <v>75</v>
      </c>
      <c r="R133" s="14">
        <v>16</v>
      </c>
      <c r="S133" s="15">
        <v>31.8</v>
      </c>
      <c r="T133" s="16">
        <v>8780</v>
      </c>
      <c r="U133" s="17">
        <v>20</v>
      </c>
      <c r="V133" s="13" t="s">
        <v>155</v>
      </c>
      <c r="W133" s="14">
        <v>11</v>
      </c>
      <c r="X133" s="15">
        <v>37.200000000000003</v>
      </c>
      <c r="Y133" s="16">
        <v>6340</v>
      </c>
      <c r="Z133" s="17">
        <v>21</v>
      </c>
      <c r="AA133" s="18">
        <f t="shared" si="109"/>
        <v>95</v>
      </c>
      <c r="AB133" s="19">
        <f t="shared" si="108"/>
        <v>-10</v>
      </c>
      <c r="AD133" s="20">
        <v>1</v>
      </c>
      <c r="AE133" s="12">
        <v>5</v>
      </c>
      <c r="AF133" s="12">
        <v>5</v>
      </c>
      <c r="AG133" s="12">
        <v>4</v>
      </c>
      <c r="AH133" s="12">
        <v>5</v>
      </c>
      <c r="AI133" s="12">
        <v>5</v>
      </c>
      <c r="AJ133" s="12">
        <v>5</v>
      </c>
      <c r="AK133" s="12">
        <v>5</v>
      </c>
      <c r="AL133" s="12">
        <v>5</v>
      </c>
      <c r="AM133" s="12">
        <v>5</v>
      </c>
      <c r="AN133" s="12">
        <v>5</v>
      </c>
      <c r="AO133" s="12">
        <v>5</v>
      </c>
      <c r="AP133" s="12">
        <v>4</v>
      </c>
      <c r="AQ133" s="12">
        <v>4</v>
      </c>
      <c r="AR133" s="12">
        <v>2</v>
      </c>
      <c r="AS133" s="12">
        <v>4</v>
      </c>
      <c r="AT133" s="12">
        <v>4</v>
      </c>
      <c r="AU133" s="12">
        <v>2</v>
      </c>
      <c r="AV133" s="12">
        <v>3</v>
      </c>
      <c r="AW133" s="12">
        <v>5</v>
      </c>
      <c r="AX133" s="12">
        <v>5</v>
      </c>
      <c r="AY133" s="12">
        <v>5</v>
      </c>
      <c r="AZ133" s="12">
        <v>5</v>
      </c>
      <c r="BA133" s="12">
        <v>4</v>
      </c>
      <c r="BB133" s="12">
        <v>4</v>
      </c>
      <c r="BC133" s="12">
        <v>3</v>
      </c>
      <c r="BD133" s="12">
        <v>4</v>
      </c>
      <c r="BE133" s="12">
        <v>5</v>
      </c>
      <c r="BF133" s="12">
        <v>4</v>
      </c>
      <c r="BG133" s="21">
        <f>SUM(AE133:BF133)/28</f>
        <v>4.3214285714285712</v>
      </c>
    </row>
    <row r="134" spans="1:59" ht="12" customHeight="1" x14ac:dyDescent="0.2">
      <c r="A134" s="12">
        <v>20</v>
      </c>
      <c r="B134" s="13" t="s">
        <v>54</v>
      </c>
      <c r="C134" s="14">
        <v>20</v>
      </c>
      <c r="D134" s="15">
        <v>22.8</v>
      </c>
      <c r="E134" s="16">
        <v>10760</v>
      </c>
      <c r="F134" s="17">
        <v>25</v>
      </c>
      <c r="G134" s="13" t="s">
        <v>85</v>
      </c>
      <c r="H134" s="14">
        <v>12</v>
      </c>
      <c r="I134" s="15">
        <v>22.8</v>
      </c>
      <c r="J134" s="16">
        <v>6440</v>
      </c>
      <c r="K134" s="17">
        <v>25</v>
      </c>
      <c r="L134" s="13" t="s">
        <v>97</v>
      </c>
      <c r="M134" s="14">
        <v>15</v>
      </c>
      <c r="N134" s="15">
        <v>23.2</v>
      </c>
      <c r="O134" s="16">
        <v>8100</v>
      </c>
      <c r="P134" s="17">
        <v>6</v>
      </c>
      <c r="Q134" s="13" t="s">
        <v>40</v>
      </c>
      <c r="R134" s="14">
        <v>22</v>
      </c>
      <c r="S134" s="15">
        <v>24.2</v>
      </c>
      <c r="T134" s="16">
        <v>11840</v>
      </c>
      <c r="U134" s="17">
        <v>13</v>
      </c>
      <c r="V134" s="13" t="s">
        <v>105</v>
      </c>
      <c r="W134" s="14">
        <v>17</v>
      </c>
      <c r="X134" s="15">
        <v>22.6</v>
      </c>
      <c r="Y134" s="16">
        <v>9020</v>
      </c>
      <c r="Z134" s="17">
        <v>12</v>
      </c>
      <c r="AA134" s="18">
        <f t="shared" si="109"/>
        <v>86</v>
      </c>
      <c r="AB134" s="19">
        <f t="shared" si="108"/>
        <v>-19</v>
      </c>
      <c r="AD134" s="20">
        <v>2</v>
      </c>
      <c r="AE134" s="12">
        <v>4</v>
      </c>
      <c r="AF134" s="12">
        <v>3</v>
      </c>
      <c r="AG134" s="12">
        <v>5</v>
      </c>
      <c r="AH134" s="12">
        <v>5</v>
      </c>
      <c r="AI134" s="12">
        <v>3</v>
      </c>
      <c r="AJ134" s="12">
        <v>5</v>
      </c>
      <c r="AK134" s="12">
        <v>4</v>
      </c>
      <c r="AL134" s="12">
        <v>5</v>
      </c>
      <c r="AM134" s="12">
        <v>2</v>
      </c>
      <c r="AN134" s="12">
        <v>3</v>
      </c>
      <c r="AO134" s="12">
        <v>4</v>
      </c>
      <c r="AP134" s="12">
        <v>1</v>
      </c>
      <c r="AQ134" s="12">
        <v>3</v>
      </c>
      <c r="AR134" s="12">
        <v>3</v>
      </c>
      <c r="AS134" s="12">
        <v>3</v>
      </c>
      <c r="AT134" s="12">
        <v>5</v>
      </c>
      <c r="AU134" s="12">
        <v>2</v>
      </c>
      <c r="AV134" s="12">
        <v>3</v>
      </c>
      <c r="AW134" s="12">
        <v>1</v>
      </c>
      <c r="AX134" s="12">
        <v>4</v>
      </c>
      <c r="AY134" s="12">
        <v>2</v>
      </c>
      <c r="AZ134" s="12">
        <v>2</v>
      </c>
      <c r="BA134" s="12">
        <v>4</v>
      </c>
      <c r="BB134" s="12">
        <v>4</v>
      </c>
      <c r="BC134" s="12">
        <v>5</v>
      </c>
      <c r="BD134" s="12">
        <v>3</v>
      </c>
      <c r="BE134" s="12">
        <v>4</v>
      </c>
      <c r="BF134" s="12">
        <v>5</v>
      </c>
      <c r="BG134" s="21">
        <f t="shared" ref="BG134:BG137" si="140">SUM(AE134:BF134)/28</f>
        <v>3.4642857142857144</v>
      </c>
    </row>
    <row r="135" spans="1:59" ht="12" customHeight="1" x14ac:dyDescent="0.2">
      <c r="A135" s="12">
        <v>21</v>
      </c>
      <c r="B135" s="13" t="s">
        <v>47</v>
      </c>
      <c r="C135" s="14">
        <v>32</v>
      </c>
      <c r="D135" s="15">
        <v>24.5</v>
      </c>
      <c r="E135" s="16">
        <v>17220</v>
      </c>
      <c r="F135" s="17">
        <v>16</v>
      </c>
      <c r="G135" s="13" t="s">
        <v>136</v>
      </c>
      <c r="H135" s="14">
        <v>32</v>
      </c>
      <c r="I135" s="15">
        <v>33.5</v>
      </c>
      <c r="J135" s="16">
        <v>17700</v>
      </c>
      <c r="K135" s="17">
        <v>6</v>
      </c>
      <c r="L135" s="13" t="s">
        <v>140</v>
      </c>
      <c r="M135" s="14">
        <v>18</v>
      </c>
      <c r="N135" s="15">
        <v>22</v>
      </c>
      <c r="O135" s="16">
        <v>9520</v>
      </c>
      <c r="P135" s="17">
        <v>5</v>
      </c>
      <c r="Q135" s="13" t="s">
        <v>59</v>
      </c>
      <c r="R135" s="14">
        <v>20</v>
      </c>
      <c r="S135" s="15">
        <v>23.7</v>
      </c>
      <c r="T135" s="16">
        <v>10760</v>
      </c>
      <c r="U135" s="17">
        <v>16</v>
      </c>
      <c r="V135" s="13" t="s">
        <v>223</v>
      </c>
      <c r="W135" s="14">
        <v>12</v>
      </c>
      <c r="X135" s="15">
        <v>23.5</v>
      </c>
      <c r="Y135" s="16">
        <v>6480</v>
      </c>
      <c r="Z135" s="17">
        <v>20</v>
      </c>
      <c r="AA135" s="18">
        <f t="shared" si="109"/>
        <v>114</v>
      </c>
      <c r="AB135" s="19">
        <f t="shared" si="108"/>
        <v>9</v>
      </c>
      <c r="AD135" s="20">
        <v>3</v>
      </c>
      <c r="AE135" s="12">
        <v>1</v>
      </c>
      <c r="AF135" s="12">
        <v>2</v>
      </c>
      <c r="AG135" s="12">
        <v>1</v>
      </c>
      <c r="AH135" s="12">
        <v>2</v>
      </c>
      <c r="AI135" s="12">
        <v>1</v>
      </c>
      <c r="AJ135" s="12">
        <v>1</v>
      </c>
      <c r="AK135" s="12">
        <v>2</v>
      </c>
      <c r="AL135" s="12">
        <v>2</v>
      </c>
      <c r="AM135" s="12">
        <v>1</v>
      </c>
      <c r="AN135" s="12">
        <v>1</v>
      </c>
      <c r="AO135" s="12">
        <v>1</v>
      </c>
      <c r="AP135" s="12">
        <v>1</v>
      </c>
      <c r="AQ135" s="12">
        <v>1</v>
      </c>
      <c r="AR135" s="12">
        <v>1</v>
      </c>
      <c r="AS135" s="12">
        <v>1</v>
      </c>
      <c r="AT135" s="12">
        <v>2</v>
      </c>
      <c r="AU135" s="12">
        <v>3</v>
      </c>
      <c r="AV135" s="12">
        <v>1</v>
      </c>
      <c r="AW135" s="12">
        <v>2</v>
      </c>
      <c r="AX135" s="12">
        <v>1</v>
      </c>
      <c r="AY135" s="12">
        <v>2</v>
      </c>
      <c r="AZ135" s="12">
        <v>1</v>
      </c>
      <c r="BA135" s="12">
        <v>1</v>
      </c>
      <c r="BB135" s="12">
        <v>1</v>
      </c>
      <c r="BC135" s="12">
        <v>3</v>
      </c>
      <c r="BD135" s="12">
        <v>1</v>
      </c>
      <c r="BE135" s="12">
        <v>2</v>
      </c>
      <c r="BF135" s="12">
        <v>2</v>
      </c>
      <c r="BG135" s="21">
        <f t="shared" si="140"/>
        <v>1.4642857142857142</v>
      </c>
    </row>
    <row r="136" spans="1:59" ht="12" customHeight="1" x14ac:dyDescent="0.2">
      <c r="A136" s="12">
        <v>22</v>
      </c>
      <c r="B136" s="13" t="s">
        <v>34</v>
      </c>
      <c r="C136" s="14">
        <v>35</v>
      </c>
      <c r="D136" s="15">
        <v>24</v>
      </c>
      <c r="E136" s="16">
        <v>18600</v>
      </c>
      <c r="F136" s="17">
        <v>11</v>
      </c>
      <c r="G136" s="13" t="s">
        <v>120</v>
      </c>
      <c r="H136" s="14">
        <v>32</v>
      </c>
      <c r="I136" s="15">
        <v>24.2</v>
      </c>
      <c r="J136" s="16">
        <v>17280</v>
      </c>
      <c r="K136" s="17">
        <v>8</v>
      </c>
      <c r="L136" s="13" t="s">
        <v>115</v>
      </c>
      <c r="M136" s="14">
        <v>9</v>
      </c>
      <c r="N136" s="15">
        <v>23.3</v>
      </c>
      <c r="O136" s="16">
        <v>4820</v>
      </c>
      <c r="P136" s="17">
        <v>17</v>
      </c>
      <c r="Q136" s="13" t="s">
        <v>55</v>
      </c>
      <c r="R136" s="14">
        <v>24</v>
      </c>
      <c r="S136" s="15">
        <v>24.5</v>
      </c>
      <c r="T136" s="16">
        <v>12860</v>
      </c>
      <c r="U136" s="17">
        <v>9</v>
      </c>
      <c r="V136" s="13" t="s">
        <v>99</v>
      </c>
      <c r="W136" s="14">
        <v>16</v>
      </c>
      <c r="X136" s="15">
        <v>23.3</v>
      </c>
      <c r="Y136" s="16">
        <v>8580</v>
      </c>
      <c r="Z136" s="17">
        <v>13</v>
      </c>
      <c r="AA136" s="18">
        <f t="shared" si="109"/>
        <v>116</v>
      </c>
      <c r="AB136" s="19">
        <f t="shared" si="108"/>
        <v>11</v>
      </c>
      <c r="AD136" s="20">
        <v>4</v>
      </c>
      <c r="AE136" s="12">
        <v>2</v>
      </c>
      <c r="AF136" s="12">
        <v>4</v>
      </c>
      <c r="AG136" s="12">
        <v>4</v>
      </c>
      <c r="AH136" s="12">
        <v>4</v>
      </c>
      <c r="AI136" s="12">
        <v>5</v>
      </c>
      <c r="AJ136" s="12">
        <v>5</v>
      </c>
      <c r="AK136" s="12">
        <v>4</v>
      </c>
      <c r="AL136" s="12">
        <v>5</v>
      </c>
      <c r="AM136" s="12">
        <v>2</v>
      </c>
      <c r="AN136" s="12">
        <v>5</v>
      </c>
      <c r="AO136" s="12">
        <v>3</v>
      </c>
      <c r="AP136" s="12">
        <v>1</v>
      </c>
      <c r="AQ136" s="12">
        <v>2</v>
      </c>
      <c r="AR136" s="12">
        <v>2</v>
      </c>
      <c r="AS136" s="12">
        <v>2</v>
      </c>
      <c r="AT136" s="12">
        <v>3</v>
      </c>
      <c r="AU136" s="12">
        <v>3</v>
      </c>
      <c r="AV136" s="12">
        <v>2</v>
      </c>
      <c r="AW136" s="12">
        <v>5</v>
      </c>
      <c r="AX136" s="12">
        <v>4</v>
      </c>
      <c r="AY136" s="12">
        <v>4</v>
      </c>
      <c r="AZ136" s="12">
        <v>3</v>
      </c>
      <c r="BA136" s="12">
        <v>3</v>
      </c>
      <c r="BB136" s="12">
        <v>2</v>
      </c>
      <c r="BC136" s="12">
        <v>1</v>
      </c>
      <c r="BD136" s="12">
        <v>2</v>
      </c>
      <c r="BE136" s="12">
        <v>3</v>
      </c>
      <c r="BF136" s="12">
        <v>3</v>
      </c>
      <c r="BG136" s="21">
        <f t="shared" si="140"/>
        <v>3.1428571428571428</v>
      </c>
    </row>
    <row r="137" spans="1:59" ht="12" customHeight="1" x14ac:dyDescent="0.2">
      <c r="A137" s="12">
        <v>23</v>
      </c>
      <c r="B137" s="13" t="s">
        <v>109</v>
      </c>
      <c r="C137" s="14">
        <v>41</v>
      </c>
      <c r="D137" s="15">
        <v>39.299999999999997</v>
      </c>
      <c r="E137" s="16">
        <v>22800</v>
      </c>
      <c r="F137" s="17">
        <v>5</v>
      </c>
      <c r="G137" s="13" t="s">
        <v>133</v>
      </c>
      <c r="H137" s="14">
        <v>25</v>
      </c>
      <c r="I137" s="15">
        <v>41.8</v>
      </c>
      <c r="J137" s="16">
        <v>14180</v>
      </c>
      <c r="K137" s="17">
        <v>12</v>
      </c>
      <c r="L137" s="13" t="s">
        <v>104</v>
      </c>
      <c r="M137" s="14">
        <v>4</v>
      </c>
      <c r="N137" s="15">
        <v>21.3</v>
      </c>
      <c r="O137" s="16">
        <v>2100</v>
      </c>
      <c r="P137" s="17">
        <v>27</v>
      </c>
      <c r="Q137" s="13" t="s">
        <v>70</v>
      </c>
      <c r="R137" s="14">
        <v>13</v>
      </c>
      <c r="S137" s="15">
        <v>24.6</v>
      </c>
      <c r="T137" s="16">
        <v>7180</v>
      </c>
      <c r="U137" s="17">
        <v>21</v>
      </c>
      <c r="V137" s="13" t="s">
        <v>141</v>
      </c>
      <c r="W137" s="14">
        <v>15</v>
      </c>
      <c r="X137" s="15">
        <v>25</v>
      </c>
      <c r="Y137" s="16">
        <v>8340</v>
      </c>
      <c r="Z137" s="17">
        <v>14</v>
      </c>
      <c r="AA137" s="18">
        <f t="shared" si="109"/>
        <v>98</v>
      </c>
      <c r="AB137" s="19">
        <f t="shared" si="108"/>
        <v>-7</v>
      </c>
      <c r="AD137" s="20">
        <v>5</v>
      </c>
      <c r="AE137" s="12">
        <v>3</v>
      </c>
      <c r="AF137" s="12">
        <v>2</v>
      </c>
      <c r="AG137" s="12">
        <v>3</v>
      </c>
      <c r="AH137" s="12">
        <v>5</v>
      </c>
      <c r="AI137" s="12">
        <v>3</v>
      </c>
      <c r="AJ137" s="12">
        <v>3</v>
      </c>
      <c r="AK137" s="12">
        <v>4</v>
      </c>
      <c r="AL137" s="12">
        <v>5</v>
      </c>
      <c r="AM137" s="12">
        <v>2</v>
      </c>
      <c r="AN137" s="12">
        <v>1</v>
      </c>
      <c r="AO137" s="12">
        <v>4</v>
      </c>
      <c r="AP137" s="12">
        <v>2</v>
      </c>
      <c r="AQ137" s="12">
        <v>3</v>
      </c>
      <c r="AR137" s="12">
        <v>1</v>
      </c>
      <c r="AS137" s="12">
        <v>2</v>
      </c>
      <c r="AT137" s="12">
        <v>4</v>
      </c>
      <c r="AU137" s="12">
        <v>2</v>
      </c>
      <c r="AV137" s="12">
        <v>3</v>
      </c>
      <c r="AW137" s="12">
        <v>3</v>
      </c>
      <c r="AX137" s="12">
        <v>3</v>
      </c>
      <c r="AY137" s="12">
        <v>4</v>
      </c>
      <c r="AZ137" s="12">
        <v>1</v>
      </c>
      <c r="BA137" s="12">
        <v>2</v>
      </c>
      <c r="BB137" s="12">
        <v>2</v>
      </c>
      <c r="BC137" s="12">
        <v>1</v>
      </c>
      <c r="BD137" s="12">
        <v>2</v>
      </c>
      <c r="BE137" s="12">
        <v>5</v>
      </c>
      <c r="BF137" s="12">
        <v>3</v>
      </c>
      <c r="BG137" s="21">
        <f t="shared" si="140"/>
        <v>2.7857142857142856</v>
      </c>
    </row>
    <row r="138" spans="1:59" ht="12" customHeight="1" x14ac:dyDescent="0.2">
      <c r="A138" s="12">
        <v>24</v>
      </c>
      <c r="B138" s="13" t="s">
        <v>45</v>
      </c>
      <c r="C138" s="14">
        <v>48</v>
      </c>
      <c r="D138" s="15">
        <v>38.5</v>
      </c>
      <c r="E138" s="16">
        <v>26420</v>
      </c>
      <c r="F138" s="17">
        <v>2</v>
      </c>
      <c r="G138" s="13" t="s">
        <v>148</v>
      </c>
      <c r="H138" s="14">
        <v>33</v>
      </c>
      <c r="I138" s="15">
        <v>24.6</v>
      </c>
      <c r="J138" s="16">
        <v>17940</v>
      </c>
      <c r="K138" s="17">
        <v>5</v>
      </c>
      <c r="L138" s="13" t="s">
        <v>226</v>
      </c>
      <c r="M138" s="14">
        <v>3</v>
      </c>
      <c r="N138" s="15">
        <v>51.5</v>
      </c>
      <c r="O138" s="16">
        <v>2180</v>
      </c>
      <c r="P138" s="17">
        <v>24</v>
      </c>
      <c r="Q138" s="13" t="s">
        <v>118</v>
      </c>
      <c r="R138" s="14">
        <v>9</v>
      </c>
      <c r="S138" s="15">
        <v>25.7</v>
      </c>
      <c r="T138" s="16">
        <v>5040</v>
      </c>
      <c r="U138" s="17">
        <v>24</v>
      </c>
      <c r="V138" s="13" t="s">
        <v>86</v>
      </c>
      <c r="W138" s="14">
        <v>26</v>
      </c>
      <c r="X138" s="15">
        <v>39.299999999999997</v>
      </c>
      <c r="Y138" s="16">
        <v>14400</v>
      </c>
      <c r="Z138" s="17">
        <v>7</v>
      </c>
      <c r="AA138" s="18">
        <f t="shared" si="109"/>
        <v>119</v>
      </c>
      <c r="AB138" s="19">
        <f t="shared" si="108"/>
        <v>14</v>
      </c>
      <c r="AD138" s="20" t="s">
        <v>21</v>
      </c>
      <c r="AE138" s="22">
        <f t="shared" ref="AE138:BF138" si="141">SUM(AE133:AE137)</f>
        <v>15</v>
      </c>
      <c r="AF138" s="22">
        <f t="shared" si="141"/>
        <v>16</v>
      </c>
      <c r="AG138" s="22">
        <f t="shared" si="141"/>
        <v>17</v>
      </c>
      <c r="AH138" s="22">
        <f t="shared" si="141"/>
        <v>21</v>
      </c>
      <c r="AI138" s="22">
        <f t="shared" si="141"/>
        <v>17</v>
      </c>
      <c r="AJ138" s="22">
        <f t="shared" si="141"/>
        <v>19</v>
      </c>
      <c r="AK138" s="22">
        <f t="shared" si="141"/>
        <v>19</v>
      </c>
      <c r="AL138" s="22">
        <f t="shared" si="141"/>
        <v>22</v>
      </c>
      <c r="AM138" s="22">
        <f t="shared" si="141"/>
        <v>12</v>
      </c>
      <c r="AN138" s="22">
        <f t="shared" si="141"/>
        <v>15</v>
      </c>
      <c r="AO138" s="22">
        <f t="shared" si="141"/>
        <v>17</v>
      </c>
      <c r="AP138" s="22">
        <f t="shared" si="141"/>
        <v>9</v>
      </c>
      <c r="AQ138" s="22">
        <f t="shared" si="141"/>
        <v>13</v>
      </c>
      <c r="AR138" s="22">
        <f t="shared" si="141"/>
        <v>9</v>
      </c>
      <c r="AS138" s="22">
        <f t="shared" si="141"/>
        <v>12</v>
      </c>
      <c r="AT138" s="22">
        <f t="shared" si="141"/>
        <v>18</v>
      </c>
      <c r="AU138" s="22">
        <f t="shared" si="141"/>
        <v>12</v>
      </c>
      <c r="AV138" s="22">
        <f t="shared" si="141"/>
        <v>12</v>
      </c>
      <c r="AW138" s="22">
        <f t="shared" si="141"/>
        <v>16</v>
      </c>
      <c r="AX138" s="22">
        <f t="shared" si="141"/>
        <v>17</v>
      </c>
      <c r="AY138" s="22">
        <f t="shared" si="141"/>
        <v>17</v>
      </c>
      <c r="AZ138" s="22">
        <f t="shared" si="141"/>
        <v>12</v>
      </c>
      <c r="BA138" s="22">
        <f t="shared" si="141"/>
        <v>14</v>
      </c>
      <c r="BB138" s="22">
        <f t="shared" si="141"/>
        <v>13</v>
      </c>
      <c r="BC138" s="22">
        <f t="shared" si="141"/>
        <v>13</v>
      </c>
      <c r="BD138" s="22">
        <f t="shared" si="141"/>
        <v>12</v>
      </c>
      <c r="BE138" s="22">
        <f t="shared" si="141"/>
        <v>19</v>
      </c>
      <c r="BF138" s="22">
        <f t="shared" si="141"/>
        <v>17</v>
      </c>
      <c r="BG138" s="23">
        <f>SUM(AE138:BF138)/28</f>
        <v>15.178571428571429</v>
      </c>
    </row>
    <row r="139" spans="1:59" ht="12" customHeight="1" x14ac:dyDescent="0.2">
      <c r="A139" s="12">
        <v>25</v>
      </c>
      <c r="B139" s="13" t="s">
        <v>124</v>
      </c>
      <c r="C139" s="14">
        <v>41</v>
      </c>
      <c r="D139" s="15">
        <v>27.6</v>
      </c>
      <c r="E139" s="16">
        <v>22220</v>
      </c>
      <c r="F139" s="17">
        <v>6</v>
      </c>
      <c r="G139" s="13" t="s">
        <v>78</v>
      </c>
      <c r="H139" s="14">
        <v>8</v>
      </c>
      <c r="I139" s="15">
        <v>22.4</v>
      </c>
      <c r="J139" s="16">
        <v>4360</v>
      </c>
      <c r="K139" s="17">
        <v>28</v>
      </c>
      <c r="L139" s="13" t="s">
        <v>66</v>
      </c>
      <c r="M139" s="14">
        <v>3</v>
      </c>
      <c r="N139" s="15">
        <v>21.4</v>
      </c>
      <c r="O139" s="16">
        <v>1580</v>
      </c>
      <c r="P139" s="17">
        <v>28</v>
      </c>
      <c r="Q139" s="13" t="s">
        <v>35</v>
      </c>
      <c r="R139" s="14">
        <v>19</v>
      </c>
      <c r="S139" s="15">
        <v>24.3</v>
      </c>
      <c r="T139" s="16">
        <v>10240</v>
      </c>
      <c r="U139" s="17">
        <v>18</v>
      </c>
      <c r="V139" s="13" t="s">
        <v>65</v>
      </c>
      <c r="W139" s="14">
        <v>15</v>
      </c>
      <c r="X139" s="15">
        <v>23.1</v>
      </c>
      <c r="Y139" s="16">
        <v>8020</v>
      </c>
      <c r="Z139" s="17">
        <v>16</v>
      </c>
      <c r="AA139" s="18">
        <f t="shared" si="109"/>
        <v>86</v>
      </c>
      <c r="AB139" s="19">
        <f t="shared" si="108"/>
        <v>-19</v>
      </c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  <c r="BF139" s="31"/>
      <c r="BG139" s="32"/>
    </row>
    <row r="140" spans="1:59" ht="12" customHeight="1" x14ac:dyDescent="0.2">
      <c r="A140" s="12">
        <v>26</v>
      </c>
      <c r="B140" s="13" t="s">
        <v>56</v>
      </c>
      <c r="C140" s="14">
        <v>33</v>
      </c>
      <c r="D140" s="15">
        <v>28.7</v>
      </c>
      <c r="E140" s="16">
        <v>17940</v>
      </c>
      <c r="F140" s="17">
        <v>12</v>
      </c>
      <c r="G140" s="13" t="s">
        <v>151</v>
      </c>
      <c r="H140" s="14">
        <v>25</v>
      </c>
      <c r="I140" s="15">
        <v>35</v>
      </c>
      <c r="J140" s="16">
        <v>13620</v>
      </c>
      <c r="K140" s="17">
        <v>13</v>
      </c>
      <c r="L140" s="13" t="s">
        <v>87</v>
      </c>
      <c r="M140" s="14">
        <v>4</v>
      </c>
      <c r="N140" s="15">
        <v>32.6</v>
      </c>
      <c r="O140" s="16">
        <v>2380</v>
      </c>
      <c r="P140" s="17">
        <v>23</v>
      </c>
      <c r="Q140" s="13" t="s">
        <v>222</v>
      </c>
      <c r="R140" s="14">
        <v>4</v>
      </c>
      <c r="S140" s="15">
        <v>23.6</v>
      </c>
      <c r="T140" s="16">
        <v>2160</v>
      </c>
      <c r="U140" s="17">
        <v>28</v>
      </c>
      <c r="V140" s="13" t="s">
        <v>72</v>
      </c>
      <c r="W140" s="14">
        <v>10</v>
      </c>
      <c r="X140" s="15">
        <v>33.5</v>
      </c>
      <c r="Y140" s="16">
        <v>5820</v>
      </c>
      <c r="Z140" s="17">
        <v>23</v>
      </c>
      <c r="AA140" s="18">
        <f t="shared" si="109"/>
        <v>76</v>
      </c>
      <c r="AB140" s="19">
        <f t="shared" si="108"/>
        <v>-29</v>
      </c>
      <c r="AD140" s="57" t="s">
        <v>220</v>
      </c>
      <c r="AE140" s="57"/>
      <c r="AF140" s="57"/>
      <c r="AG140" s="57"/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  <c r="BA140" s="57"/>
      <c r="BB140" s="57"/>
      <c r="BC140" s="57"/>
      <c r="BD140" s="57"/>
      <c r="BE140" s="57"/>
      <c r="BF140" s="57"/>
      <c r="BG140" s="57"/>
    </row>
    <row r="141" spans="1:59" ht="12" customHeight="1" x14ac:dyDescent="0.2">
      <c r="A141" s="12">
        <v>27</v>
      </c>
      <c r="B141" s="13" t="s">
        <v>93</v>
      </c>
      <c r="C141" s="14">
        <v>46</v>
      </c>
      <c r="D141" s="15">
        <v>24.2</v>
      </c>
      <c r="E141" s="16">
        <v>24660</v>
      </c>
      <c r="F141" s="17">
        <v>4</v>
      </c>
      <c r="G141" s="13" t="s">
        <v>69</v>
      </c>
      <c r="H141" s="14">
        <v>14</v>
      </c>
      <c r="I141" s="15">
        <v>24.7</v>
      </c>
      <c r="J141" s="16">
        <v>7560</v>
      </c>
      <c r="K141" s="17">
        <v>22</v>
      </c>
      <c r="L141" s="13" t="s">
        <v>63</v>
      </c>
      <c r="M141" s="14">
        <v>10</v>
      </c>
      <c r="N141" s="15">
        <v>23.2</v>
      </c>
      <c r="O141" s="16">
        <v>5360</v>
      </c>
      <c r="P141" s="17">
        <v>15</v>
      </c>
      <c r="Q141" s="13" t="s">
        <v>43</v>
      </c>
      <c r="R141" s="14">
        <v>32</v>
      </c>
      <c r="S141" s="15">
        <v>41.4</v>
      </c>
      <c r="T141" s="16">
        <v>17680</v>
      </c>
      <c r="U141" s="17">
        <v>4</v>
      </c>
      <c r="V141" s="13" t="s">
        <v>177</v>
      </c>
      <c r="W141" s="14">
        <v>13</v>
      </c>
      <c r="X141" s="15">
        <v>23</v>
      </c>
      <c r="Y141" s="16">
        <v>6940</v>
      </c>
      <c r="Z141" s="17">
        <v>18</v>
      </c>
      <c r="AA141" s="18">
        <f>SUM(C141,H141,M141,R141,W141)</f>
        <v>115</v>
      </c>
      <c r="AB141" s="19">
        <f t="shared" si="108"/>
        <v>10</v>
      </c>
      <c r="AD141" s="9" t="s">
        <v>240</v>
      </c>
      <c r="AE141" s="40" t="s">
        <v>188</v>
      </c>
      <c r="AF141" s="40" t="s">
        <v>28</v>
      </c>
      <c r="AG141" s="40" t="s">
        <v>186</v>
      </c>
      <c r="AH141" s="40" t="s">
        <v>26</v>
      </c>
      <c r="AI141" s="40" t="s">
        <v>27</v>
      </c>
      <c r="AJ141" s="40" t="s">
        <v>23</v>
      </c>
      <c r="AK141" s="40" t="s">
        <v>24</v>
      </c>
      <c r="AL141" s="40" t="s">
        <v>22</v>
      </c>
      <c r="AM141" s="40" t="s">
        <v>195</v>
      </c>
      <c r="AN141" s="40" t="s">
        <v>30</v>
      </c>
      <c r="AO141" s="40" t="s">
        <v>185</v>
      </c>
      <c r="AP141" s="40" t="s">
        <v>201</v>
      </c>
      <c r="AQ141" s="40" t="s">
        <v>200</v>
      </c>
      <c r="AR141" s="40" t="s">
        <v>221</v>
      </c>
      <c r="AS141" s="40" t="s">
        <v>197</v>
      </c>
      <c r="AT141" s="40" t="s">
        <v>189</v>
      </c>
      <c r="AU141" s="40" t="s">
        <v>191</v>
      </c>
      <c r="AV141" s="40" t="s">
        <v>29</v>
      </c>
      <c r="AW141" s="40" t="s">
        <v>193</v>
      </c>
      <c r="AX141" s="40" t="s">
        <v>184</v>
      </c>
      <c r="AY141" s="40" t="s">
        <v>190</v>
      </c>
      <c r="AZ141" s="40" t="s">
        <v>187</v>
      </c>
      <c r="BA141" s="40" t="s">
        <v>194</v>
      </c>
      <c r="BB141" s="40" t="s">
        <v>192</v>
      </c>
      <c r="BC141" s="40" t="s">
        <v>196</v>
      </c>
      <c r="BD141" s="40" t="s">
        <v>198</v>
      </c>
      <c r="BE141" s="40" t="s">
        <v>25</v>
      </c>
      <c r="BF141" s="40" t="s">
        <v>199</v>
      </c>
      <c r="BG141" s="11" t="s">
        <v>239</v>
      </c>
    </row>
    <row r="142" spans="1:59" ht="12" customHeight="1" x14ac:dyDescent="0.2">
      <c r="A142" s="12">
        <v>28</v>
      </c>
      <c r="B142" s="13" t="s">
        <v>132</v>
      </c>
      <c r="C142" s="14">
        <v>23</v>
      </c>
      <c r="D142" s="15">
        <v>38.200000000000003</v>
      </c>
      <c r="E142" s="16">
        <v>12920</v>
      </c>
      <c r="F142" s="17">
        <v>20</v>
      </c>
      <c r="G142" s="13" t="s">
        <v>157</v>
      </c>
      <c r="H142" s="14">
        <v>16</v>
      </c>
      <c r="I142" s="15">
        <v>43</v>
      </c>
      <c r="J142" s="16">
        <v>9320</v>
      </c>
      <c r="K142" s="17">
        <v>19</v>
      </c>
      <c r="L142" s="13" t="s">
        <v>161</v>
      </c>
      <c r="M142" s="14">
        <v>14</v>
      </c>
      <c r="N142" s="15">
        <v>33.299999999999997</v>
      </c>
      <c r="O142" s="16">
        <v>7840</v>
      </c>
      <c r="P142" s="17">
        <v>8</v>
      </c>
      <c r="Q142" s="13" t="s">
        <v>111</v>
      </c>
      <c r="R142" s="14">
        <v>18</v>
      </c>
      <c r="S142" s="15">
        <v>30.7</v>
      </c>
      <c r="T142" s="16">
        <v>9800</v>
      </c>
      <c r="U142" s="17">
        <v>19</v>
      </c>
      <c r="V142" s="13" t="s">
        <v>58</v>
      </c>
      <c r="W142" s="14">
        <v>6</v>
      </c>
      <c r="X142" s="15">
        <v>32.1</v>
      </c>
      <c r="Y142" s="16">
        <v>3380</v>
      </c>
      <c r="Z142" s="17">
        <v>27</v>
      </c>
      <c r="AA142" s="18">
        <f>SUM(C142,H142,M142,R142,W142)</f>
        <v>77</v>
      </c>
      <c r="AB142" s="19">
        <f t="shared" si="108"/>
        <v>-28</v>
      </c>
      <c r="AD142" s="20">
        <v>1</v>
      </c>
      <c r="AE142" s="12">
        <v>20</v>
      </c>
      <c r="AF142" s="12">
        <v>9</v>
      </c>
      <c r="AG142" s="12">
        <v>18</v>
      </c>
      <c r="AH142" s="12">
        <v>5</v>
      </c>
      <c r="AI142" s="12">
        <v>13</v>
      </c>
      <c r="AJ142" s="12">
        <v>1</v>
      </c>
      <c r="AK142" s="12">
        <v>2</v>
      </c>
      <c r="AL142" s="12">
        <v>4</v>
      </c>
      <c r="AM142" s="12">
        <v>16</v>
      </c>
      <c r="AN142" s="12">
        <v>8</v>
      </c>
      <c r="AO142" s="12">
        <v>7</v>
      </c>
      <c r="AP142" s="12">
        <v>24</v>
      </c>
      <c r="AQ142" s="12">
        <v>22</v>
      </c>
      <c r="AR142" s="12">
        <v>28</v>
      </c>
      <c r="AS142" s="12">
        <v>10</v>
      </c>
      <c r="AT142" s="12">
        <v>17</v>
      </c>
      <c r="AU142" s="12">
        <v>21</v>
      </c>
      <c r="AV142" s="12">
        <v>19</v>
      </c>
      <c r="AW142" s="12">
        <v>15</v>
      </c>
      <c r="AX142" s="12">
        <v>3</v>
      </c>
      <c r="AY142" s="12">
        <v>11</v>
      </c>
      <c r="AZ142" s="12">
        <v>12</v>
      </c>
      <c r="BA142" s="12">
        <v>25</v>
      </c>
      <c r="BB142" s="12">
        <v>14</v>
      </c>
      <c r="BC142" s="12">
        <v>27</v>
      </c>
      <c r="BD142" s="12">
        <v>26</v>
      </c>
      <c r="BE142" s="12">
        <v>6</v>
      </c>
      <c r="BF142" s="12">
        <v>23</v>
      </c>
      <c r="BG142" s="21">
        <f>SUM(AE142:BF142)/28</f>
        <v>14.5</v>
      </c>
    </row>
    <row r="143" spans="1:59" ht="12" customHeight="1" x14ac:dyDescent="0.2">
      <c r="A143" s="28" t="s">
        <v>32</v>
      </c>
      <c r="B143" s="53" t="s">
        <v>3</v>
      </c>
      <c r="C143" s="53"/>
      <c r="D143" s="53"/>
      <c r="E143" s="53"/>
      <c r="F143" s="53"/>
      <c r="G143" s="53" t="s">
        <v>6</v>
      </c>
      <c r="H143" s="53"/>
      <c r="I143" s="53"/>
      <c r="J143" s="53"/>
      <c r="K143" s="53"/>
      <c r="L143" s="53" t="s">
        <v>5</v>
      </c>
      <c r="M143" s="53"/>
      <c r="N143" s="53"/>
      <c r="O143" s="53"/>
      <c r="P143" s="53"/>
      <c r="Q143" s="53" t="s">
        <v>12</v>
      </c>
      <c r="R143" s="53"/>
      <c r="S143" s="53"/>
      <c r="T143" s="53"/>
      <c r="U143" s="53"/>
      <c r="V143" s="53" t="s">
        <v>11</v>
      </c>
      <c r="W143" s="53"/>
      <c r="X143" s="53"/>
      <c r="Y143" s="53"/>
      <c r="Z143" s="53"/>
      <c r="AA143" s="54">
        <f>SUM(AA115:AA142)</f>
        <v>2940</v>
      </c>
      <c r="AB143" s="29" t="s">
        <v>16</v>
      </c>
      <c r="AD143" s="20">
        <v>2</v>
      </c>
      <c r="AE143" s="12">
        <v>12</v>
      </c>
      <c r="AF143" s="12">
        <v>19</v>
      </c>
      <c r="AG143" s="12">
        <v>18</v>
      </c>
      <c r="AH143" s="12">
        <v>3</v>
      </c>
      <c r="AI143" s="12">
        <v>17</v>
      </c>
      <c r="AJ143" s="12">
        <v>2</v>
      </c>
      <c r="AK143" s="12">
        <v>14</v>
      </c>
      <c r="AL143" s="12">
        <v>1</v>
      </c>
      <c r="AM143" s="12">
        <v>15</v>
      </c>
      <c r="AN143" s="12">
        <v>22</v>
      </c>
      <c r="AO143" s="12">
        <v>7</v>
      </c>
      <c r="AP143" s="12">
        <v>27</v>
      </c>
      <c r="AQ143" s="12">
        <v>23</v>
      </c>
      <c r="AR143" s="12">
        <v>26</v>
      </c>
      <c r="AS143" s="12">
        <v>24</v>
      </c>
      <c r="AT143" s="12">
        <v>11</v>
      </c>
      <c r="AU143" s="12">
        <v>28</v>
      </c>
      <c r="AV143" s="12">
        <v>20</v>
      </c>
      <c r="AW143" s="12">
        <v>25</v>
      </c>
      <c r="AX143" s="12">
        <v>5</v>
      </c>
      <c r="AY143" s="12">
        <v>16</v>
      </c>
      <c r="AZ143" s="12">
        <v>21</v>
      </c>
      <c r="BA143" s="12">
        <v>9</v>
      </c>
      <c r="BB143" s="12">
        <v>13</v>
      </c>
      <c r="BC143" s="12">
        <v>6</v>
      </c>
      <c r="BD143" s="12">
        <v>10</v>
      </c>
      <c r="BE143" s="12">
        <v>8</v>
      </c>
      <c r="BF143" s="12">
        <v>4</v>
      </c>
      <c r="BG143" s="21">
        <f t="shared" ref="BG143:BG147" si="142">SUM(AE143:BF143)/28</f>
        <v>14.5</v>
      </c>
    </row>
    <row r="144" spans="1:59" ht="12" customHeight="1" x14ac:dyDescent="0.2">
      <c r="A144" s="33">
        <v>2023</v>
      </c>
      <c r="B144" s="53" t="s">
        <v>4</v>
      </c>
      <c r="C144" s="53"/>
      <c r="D144" s="53"/>
      <c r="E144" s="53"/>
      <c r="F144" s="53"/>
      <c r="G144" s="53" t="s">
        <v>4</v>
      </c>
      <c r="H144" s="53"/>
      <c r="I144" s="53"/>
      <c r="J144" s="53"/>
      <c r="K144" s="53"/>
      <c r="L144" s="53" t="s">
        <v>4</v>
      </c>
      <c r="M144" s="53"/>
      <c r="N144" s="53"/>
      <c r="O144" s="53"/>
      <c r="P144" s="53"/>
      <c r="Q144" s="53" t="s">
        <v>4</v>
      </c>
      <c r="R144" s="53"/>
      <c r="S144" s="53"/>
      <c r="T144" s="53"/>
      <c r="U144" s="53"/>
      <c r="V144" s="53" t="s">
        <v>4</v>
      </c>
      <c r="W144" s="53"/>
      <c r="X144" s="53"/>
      <c r="Y144" s="53"/>
      <c r="Z144" s="53"/>
      <c r="AA144" s="54"/>
      <c r="AB144" s="34" t="s">
        <v>17</v>
      </c>
      <c r="AD144" s="20">
        <v>3</v>
      </c>
      <c r="AE144" s="12">
        <v>1</v>
      </c>
      <c r="AF144" s="12">
        <v>14</v>
      </c>
      <c r="AG144" s="12">
        <v>15</v>
      </c>
      <c r="AH144" s="12">
        <v>2</v>
      </c>
      <c r="AI144" s="12">
        <v>27</v>
      </c>
      <c r="AJ144" s="12">
        <v>9</v>
      </c>
      <c r="AK144" s="12">
        <v>4</v>
      </c>
      <c r="AL144" s="12">
        <v>6</v>
      </c>
      <c r="AM144" s="12">
        <v>20</v>
      </c>
      <c r="AN144" s="12">
        <v>28</v>
      </c>
      <c r="AO144" s="12">
        <v>13</v>
      </c>
      <c r="AP144" s="12">
        <v>25</v>
      </c>
      <c r="AQ144" s="12">
        <v>11</v>
      </c>
      <c r="AR144" s="12">
        <v>24</v>
      </c>
      <c r="AS144" s="12">
        <v>17</v>
      </c>
      <c r="AT144" s="12">
        <v>8</v>
      </c>
      <c r="AU144" s="12">
        <v>12</v>
      </c>
      <c r="AV144" s="12">
        <v>21</v>
      </c>
      <c r="AW144" s="12">
        <v>23</v>
      </c>
      <c r="AX144" s="12">
        <v>10</v>
      </c>
      <c r="AY144" s="12">
        <v>3</v>
      </c>
      <c r="AZ144" s="12">
        <v>18</v>
      </c>
      <c r="BA144" s="12">
        <v>26</v>
      </c>
      <c r="BB144" s="12">
        <v>16</v>
      </c>
      <c r="BC144" s="12">
        <v>7</v>
      </c>
      <c r="BD144" s="12">
        <v>22</v>
      </c>
      <c r="BE144" s="12">
        <v>19</v>
      </c>
      <c r="BF144" s="12">
        <v>5</v>
      </c>
      <c r="BG144" s="21">
        <f t="shared" si="142"/>
        <v>14.5</v>
      </c>
    </row>
    <row r="145" spans="1:59" ht="12" customHeight="1" x14ac:dyDescent="0.2">
      <c r="A145" s="35" t="s">
        <v>165</v>
      </c>
      <c r="B145" s="54">
        <f>SUM(C115:C142)</f>
        <v>882</v>
      </c>
      <c r="C145" s="54"/>
      <c r="D145" s="54"/>
      <c r="E145" s="54"/>
      <c r="F145" s="54"/>
      <c r="G145" s="54">
        <f>SUM(H115:H142)</f>
        <v>670</v>
      </c>
      <c r="H145" s="54"/>
      <c r="I145" s="54"/>
      <c r="J145" s="54"/>
      <c r="K145" s="54"/>
      <c r="L145" s="54">
        <f>SUM(M115:M142)</f>
        <v>306</v>
      </c>
      <c r="M145" s="54"/>
      <c r="N145" s="54"/>
      <c r="O145" s="54"/>
      <c r="P145" s="54"/>
      <c r="Q145" s="54">
        <f>SUM(R115:R142)</f>
        <v>580</v>
      </c>
      <c r="R145" s="54"/>
      <c r="S145" s="54"/>
      <c r="T145" s="54"/>
      <c r="U145" s="54"/>
      <c r="V145" s="54">
        <f>SUM(W115:W142)</f>
        <v>502</v>
      </c>
      <c r="W145" s="54"/>
      <c r="X145" s="54"/>
      <c r="Y145" s="54"/>
      <c r="Z145" s="54"/>
      <c r="AA145" s="54"/>
      <c r="AB145" s="37">
        <f>SUM(AA115:AA142)/28</f>
        <v>105</v>
      </c>
      <c r="AD145" s="20">
        <v>4</v>
      </c>
      <c r="AE145" s="12">
        <v>11</v>
      </c>
      <c r="AF145" s="12">
        <v>10</v>
      </c>
      <c r="AG145" s="12">
        <v>6</v>
      </c>
      <c r="AH145" s="12">
        <v>19</v>
      </c>
      <c r="AI145" s="12">
        <v>12</v>
      </c>
      <c r="AJ145" s="12">
        <v>13</v>
      </c>
      <c r="AK145" s="12">
        <v>4</v>
      </c>
      <c r="AL145" s="12">
        <v>3</v>
      </c>
      <c r="AM145" s="12">
        <v>23</v>
      </c>
      <c r="AN145" s="12">
        <v>7</v>
      </c>
      <c r="AO145" s="12">
        <v>8</v>
      </c>
      <c r="AP145" s="12">
        <v>26</v>
      </c>
      <c r="AQ145" s="12">
        <v>21</v>
      </c>
      <c r="AR145" s="12">
        <v>28</v>
      </c>
      <c r="AS145" s="12">
        <v>24</v>
      </c>
      <c r="AT145" s="12">
        <v>17</v>
      </c>
      <c r="AU145" s="12">
        <v>20</v>
      </c>
      <c r="AV145" s="12">
        <v>25</v>
      </c>
      <c r="AW145" s="12">
        <v>2</v>
      </c>
      <c r="AX145" s="12">
        <v>1</v>
      </c>
      <c r="AY145" s="12">
        <v>18</v>
      </c>
      <c r="AZ145" s="12">
        <v>16</v>
      </c>
      <c r="BA145" s="12">
        <v>9</v>
      </c>
      <c r="BB145" s="12">
        <v>27</v>
      </c>
      <c r="BC145" s="12">
        <v>22</v>
      </c>
      <c r="BD145" s="12">
        <v>15</v>
      </c>
      <c r="BE145" s="12">
        <v>14</v>
      </c>
      <c r="BF145" s="12">
        <v>5</v>
      </c>
      <c r="BG145" s="21">
        <f t="shared" si="142"/>
        <v>14.5</v>
      </c>
    </row>
    <row r="146" spans="1:59" x14ac:dyDescent="0.2">
      <c r="A146" s="24"/>
      <c r="AD146" s="20">
        <v>5</v>
      </c>
      <c r="AE146" s="12">
        <v>9</v>
      </c>
      <c r="AF146" s="12">
        <v>21</v>
      </c>
      <c r="AG146" s="12">
        <v>16</v>
      </c>
      <c r="AH146" s="12">
        <v>2</v>
      </c>
      <c r="AI146" s="12">
        <v>12</v>
      </c>
      <c r="AJ146" s="12">
        <v>19</v>
      </c>
      <c r="AK146" s="12">
        <v>5</v>
      </c>
      <c r="AL146" s="12">
        <v>8</v>
      </c>
      <c r="AM146" s="12">
        <v>26</v>
      </c>
      <c r="AN146" s="12">
        <v>28</v>
      </c>
      <c r="AO146" s="12">
        <v>1</v>
      </c>
      <c r="AP146" s="12">
        <v>18</v>
      </c>
      <c r="AQ146" s="12">
        <v>23</v>
      </c>
      <c r="AR146" s="12">
        <v>20</v>
      </c>
      <c r="AS146" s="12">
        <v>17</v>
      </c>
      <c r="AT146" s="12">
        <v>10</v>
      </c>
      <c r="AU146" s="12">
        <v>11</v>
      </c>
      <c r="AV146" s="12">
        <v>22</v>
      </c>
      <c r="AW146" s="12">
        <v>7</v>
      </c>
      <c r="AX146" s="12">
        <v>6</v>
      </c>
      <c r="AY146" s="12">
        <v>4</v>
      </c>
      <c r="AZ146" s="12">
        <v>27</v>
      </c>
      <c r="BA146" s="12">
        <v>15</v>
      </c>
      <c r="BB146" s="12">
        <v>24</v>
      </c>
      <c r="BC146" s="12">
        <v>25</v>
      </c>
      <c r="BD146" s="12">
        <v>13</v>
      </c>
      <c r="BE146" s="12">
        <v>3</v>
      </c>
      <c r="BF146" s="12">
        <v>14</v>
      </c>
      <c r="BG146" s="21">
        <f t="shared" si="142"/>
        <v>14.5</v>
      </c>
    </row>
    <row r="147" spans="1:59" x14ac:dyDescent="0.2">
      <c r="A147" s="24"/>
      <c r="AD147" s="20" t="s">
        <v>21</v>
      </c>
      <c r="AE147" s="41">
        <f t="shared" ref="AE147:BF147" si="143">SUM(AE142:AE146)</f>
        <v>53</v>
      </c>
      <c r="AF147" s="41">
        <f t="shared" si="143"/>
        <v>73</v>
      </c>
      <c r="AG147" s="41">
        <f t="shared" si="143"/>
        <v>73</v>
      </c>
      <c r="AH147" s="41">
        <f t="shared" si="143"/>
        <v>31</v>
      </c>
      <c r="AI147" s="41">
        <f t="shared" si="143"/>
        <v>81</v>
      </c>
      <c r="AJ147" s="41">
        <f t="shared" si="143"/>
        <v>44</v>
      </c>
      <c r="AK147" s="41">
        <f t="shared" si="143"/>
        <v>29</v>
      </c>
      <c r="AL147" s="41">
        <f t="shared" si="143"/>
        <v>22</v>
      </c>
      <c r="AM147" s="41">
        <f t="shared" si="143"/>
        <v>100</v>
      </c>
      <c r="AN147" s="41">
        <f t="shared" si="143"/>
        <v>93</v>
      </c>
      <c r="AO147" s="41">
        <f t="shared" si="143"/>
        <v>36</v>
      </c>
      <c r="AP147" s="41">
        <f t="shared" si="143"/>
        <v>120</v>
      </c>
      <c r="AQ147" s="41">
        <f t="shared" si="143"/>
        <v>100</v>
      </c>
      <c r="AR147" s="41">
        <f t="shared" si="143"/>
        <v>126</v>
      </c>
      <c r="AS147" s="41">
        <f t="shared" si="143"/>
        <v>92</v>
      </c>
      <c r="AT147" s="41">
        <f t="shared" si="143"/>
        <v>63</v>
      </c>
      <c r="AU147" s="41">
        <f t="shared" si="143"/>
        <v>92</v>
      </c>
      <c r="AV147" s="41">
        <f t="shared" si="143"/>
        <v>107</v>
      </c>
      <c r="AW147" s="41">
        <f t="shared" si="143"/>
        <v>72</v>
      </c>
      <c r="AX147" s="41">
        <f t="shared" si="143"/>
        <v>25</v>
      </c>
      <c r="AY147" s="41">
        <f t="shared" si="143"/>
        <v>52</v>
      </c>
      <c r="AZ147" s="41">
        <f t="shared" si="143"/>
        <v>94</v>
      </c>
      <c r="BA147" s="41">
        <f t="shared" si="143"/>
        <v>84</v>
      </c>
      <c r="BB147" s="41">
        <f t="shared" si="143"/>
        <v>94</v>
      </c>
      <c r="BC147" s="41">
        <f t="shared" si="143"/>
        <v>87</v>
      </c>
      <c r="BD147" s="41">
        <f t="shared" si="143"/>
        <v>86</v>
      </c>
      <c r="BE147" s="41">
        <f t="shared" si="143"/>
        <v>50</v>
      </c>
      <c r="BF147" s="41">
        <f t="shared" si="143"/>
        <v>51</v>
      </c>
      <c r="BG147" s="23">
        <f t="shared" si="142"/>
        <v>72.5</v>
      </c>
    </row>
    <row r="148" spans="1:59" x14ac:dyDescent="0.2">
      <c r="A148" s="24"/>
    </row>
    <row r="149" spans="1:59" x14ac:dyDescent="0.2">
      <c r="A149" s="24"/>
    </row>
    <row r="150" spans="1:59" x14ac:dyDescent="0.2">
      <c r="A150" s="24"/>
    </row>
    <row r="151" spans="1:59" x14ac:dyDescent="0.2">
      <c r="A151" s="24"/>
    </row>
    <row r="152" spans="1:59" x14ac:dyDescent="0.2">
      <c r="A152" s="24"/>
    </row>
    <row r="153" spans="1:59" x14ac:dyDescent="0.2">
      <c r="A153" s="24"/>
    </row>
    <row r="154" spans="1:59" x14ac:dyDescent="0.2">
      <c r="A154" s="24"/>
    </row>
    <row r="155" spans="1:59" x14ac:dyDescent="0.2">
      <c r="A155" s="24"/>
    </row>
    <row r="156" spans="1:59" x14ac:dyDescent="0.2">
      <c r="A156" s="24"/>
    </row>
    <row r="157" spans="1:59" x14ac:dyDescent="0.2">
      <c r="A157" s="24"/>
    </row>
    <row r="158" spans="1:59" x14ac:dyDescent="0.2">
      <c r="A158" s="24"/>
    </row>
    <row r="159" spans="1:59" x14ac:dyDescent="0.2">
      <c r="A159" s="24"/>
    </row>
    <row r="160" spans="1:59" x14ac:dyDescent="0.2">
      <c r="A160" s="24"/>
    </row>
    <row r="161" spans="1:1" x14ac:dyDescent="0.2">
      <c r="A161" s="24"/>
    </row>
    <row r="162" spans="1:1" x14ac:dyDescent="0.2">
      <c r="A162" s="24"/>
    </row>
    <row r="163" spans="1:1" x14ac:dyDescent="0.2">
      <c r="A163" s="24"/>
    </row>
    <row r="164" spans="1:1" x14ac:dyDescent="0.2">
      <c r="A164" s="24"/>
    </row>
    <row r="165" spans="1:1" x14ac:dyDescent="0.2">
      <c r="A165" s="24"/>
    </row>
    <row r="166" spans="1:1" x14ac:dyDescent="0.2">
      <c r="A166" s="24"/>
    </row>
    <row r="167" spans="1:1" x14ac:dyDescent="0.2">
      <c r="A167" s="24"/>
    </row>
    <row r="168" spans="1:1" x14ac:dyDescent="0.2">
      <c r="A168" s="24"/>
    </row>
    <row r="169" spans="1:1" x14ac:dyDescent="0.2">
      <c r="A169" s="24"/>
    </row>
    <row r="170" spans="1:1" x14ac:dyDescent="0.2">
      <c r="A170" s="24"/>
    </row>
    <row r="171" spans="1:1" x14ac:dyDescent="0.2">
      <c r="A171" s="24"/>
    </row>
    <row r="172" spans="1:1" x14ac:dyDescent="0.2">
      <c r="A172" s="24"/>
    </row>
    <row r="173" spans="1:1" x14ac:dyDescent="0.2">
      <c r="A173" s="24"/>
    </row>
    <row r="174" spans="1:1" x14ac:dyDescent="0.2">
      <c r="A174" s="24"/>
    </row>
    <row r="175" spans="1:1" x14ac:dyDescent="0.2">
      <c r="A175" s="24"/>
    </row>
    <row r="176" spans="1:1" x14ac:dyDescent="0.2">
      <c r="A176" s="24"/>
    </row>
    <row r="177" spans="1:1" x14ac:dyDescent="0.2">
      <c r="A177" s="24"/>
    </row>
    <row r="178" spans="1:1" x14ac:dyDescent="0.2">
      <c r="A178" s="24"/>
    </row>
    <row r="179" spans="1:1" x14ac:dyDescent="0.2">
      <c r="A179" s="24"/>
    </row>
    <row r="180" spans="1:1" x14ac:dyDescent="0.2">
      <c r="A180" s="24"/>
    </row>
    <row r="181" spans="1:1" x14ac:dyDescent="0.2">
      <c r="A181" s="24"/>
    </row>
    <row r="182" spans="1:1" x14ac:dyDescent="0.2">
      <c r="A182" s="24"/>
    </row>
    <row r="183" spans="1:1" x14ac:dyDescent="0.2">
      <c r="A183" s="24"/>
    </row>
    <row r="184" spans="1:1" x14ac:dyDescent="0.2">
      <c r="A184" s="24"/>
    </row>
    <row r="185" spans="1:1" x14ac:dyDescent="0.2">
      <c r="A185" s="24"/>
    </row>
    <row r="186" spans="1:1" x14ac:dyDescent="0.2">
      <c r="A186" s="24"/>
    </row>
    <row r="187" spans="1:1" x14ac:dyDescent="0.2">
      <c r="A187" s="24"/>
    </row>
    <row r="188" spans="1:1" x14ac:dyDescent="0.2">
      <c r="A188" s="24"/>
    </row>
    <row r="189" spans="1:1" x14ac:dyDescent="0.2">
      <c r="A189" s="24"/>
    </row>
    <row r="190" spans="1:1" x14ac:dyDescent="0.2">
      <c r="A190" s="24"/>
    </row>
    <row r="191" spans="1:1" x14ac:dyDescent="0.2">
      <c r="A191" s="24"/>
    </row>
    <row r="192" spans="1:1" x14ac:dyDescent="0.2">
      <c r="A192" s="24"/>
    </row>
    <row r="193" spans="1:1" x14ac:dyDescent="0.2">
      <c r="A193" s="24"/>
    </row>
    <row r="194" spans="1:1" x14ac:dyDescent="0.2">
      <c r="A194" s="24"/>
    </row>
    <row r="195" spans="1:1" x14ac:dyDescent="0.2">
      <c r="A195" s="24"/>
    </row>
    <row r="196" spans="1:1" x14ac:dyDescent="0.2">
      <c r="A196" s="24"/>
    </row>
    <row r="197" spans="1:1" x14ac:dyDescent="0.2">
      <c r="A197" s="24"/>
    </row>
    <row r="198" spans="1:1" x14ac:dyDescent="0.2">
      <c r="A198" s="24"/>
    </row>
    <row r="199" spans="1:1" x14ac:dyDescent="0.2">
      <c r="A199" s="24"/>
    </row>
    <row r="200" spans="1:1" x14ac:dyDescent="0.2">
      <c r="A200" s="24"/>
    </row>
    <row r="201" spans="1:1" x14ac:dyDescent="0.2">
      <c r="A201" s="24"/>
    </row>
    <row r="202" spans="1:1" x14ac:dyDescent="0.2">
      <c r="A202" s="24"/>
    </row>
    <row r="203" spans="1:1" x14ac:dyDescent="0.2">
      <c r="A203" s="24"/>
    </row>
    <row r="204" spans="1:1" x14ac:dyDescent="0.2">
      <c r="A204" s="24"/>
    </row>
    <row r="205" spans="1:1" x14ac:dyDescent="0.2">
      <c r="A205" s="24"/>
    </row>
    <row r="206" spans="1:1" x14ac:dyDescent="0.2">
      <c r="A206" s="24"/>
    </row>
    <row r="207" spans="1:1" x14ac:dyDescent="0.2">
      <c r="A207" s="24"/>
    </row>
    <row r="208" spans="1:1" x14ac:dyDescent="0.2">
      <c r="A208" s="24"/>
    </row>
    <row r="209" spans="1:1" x14ac:dyDescent="0.2">
      <c r="A209" s="24"/>
    </row>
    <row r="210" spans="1:1" x14ac:dyDescent="0.2">
      <c r="A210" s="24"/>
    </row>
    <row r="211" spans="1:1" x14ac:dyDescent="0.2">
      <c r="A211" s="24"/>
    </row>
    <row r="212" spans="1:1" x14ac:dyDescent="0.2">
      <c r="A212" s="24"/>
    </row>
    <row r="213" spans="1:1" x14ac:dyDescent="0.2">
      <c r="A213" s="24"/>
    </row>
    <row r="214" spans="1:1" x14ac:dyDescent="0.2">
      <c r="A214" s="24"/>
    </row>
    <row r="215" spans="1:1" x14ac:dyDescent="0.2">
      <c r="A215" s="24"/>
    </row>
    <row r="216" spans="1:1" x14ac:dyDescent="0.2">
      <c r="A216" s="24"/>
    </row>
    <row r="217" spans="1:1" x14ac:dyDescent="0.2">
      <c r="A217" s="24"/>
    </row>
    <row r="218" spans="1:1" x14ac:dyDescent="0.2">
      <c r="A218" s="24"/>
    </row>
    <row r="219" spans="1:1" x14ac:dyDescent="0.2">
      <c r="A219" s="24"/>
    </row>
    <row r="220" spans="1:1" x14ac:dyDescent="0.2">
      <c r="A220" s="24"/>
    </row>
    <row r="221" spans="1:1" x14ac:dyDescent="0.2">
      <c r="A221" s="24"/>
    </row>
    <row r="222" spans="1:1" x14ac:dyDescent="0.2">
      <c r="A222" s="24"/>
    </row>
    <row r="223" spans="1:1" x14ac:dyDescent="0.2">
      <c r="A223" s="24"/>
    </row>
    <row r="224" spans="1:1" x14ac:dyDescent="0.2">
      <c r="A224" s="24"/>
    </row>
    <row r="225" spans="1:1" x14ac:dyDescent="0.2">
      <c r="A225" s="24"/>
    </row>
    <row r="226" spans="1:1" x14ac:dyDescent="0.2">
      <c r="A226" s="24"/>
    </row>
    <row r="227" spans="1:1" x14ac:dyDescent="0.2">
      <c r="A227" s="24"/>
    </row>
    <row r="228" spans="1:1" x14ac:dyDescent="0.2">
      <c r="A228" s="24"/>
    </row>
    <row r="229" spans="1:1" x14ac:dyDescent="0.2">
      <c r="A229" s="24"/>
    </row>
    <row r="230" spans="1:1" x14ac:dyDescent="0.2">
      <c r="A230" s="24"/>
    </row>
    <row r="231" spans="1:1" x14ac:dyDescent="0.2">
      <c r="A231" s="24"/>
    </row>
    <row r="232" spans="1:1" x14ac:dyDescent="0.2">
      <c r="A232" s="24"/>
    </row>
    <row r="233" spans="1:1" x14ac:dyDescent="0.2">
      <c r="A233" s="24"/>
    </row>
    <row r="234" spans="1:1" x14ac:dyDescent="0.2">
      <c r="A234" s="24"/>
    </row>
    <row r="235" spans="1:1" x14ac:dyDescent="0.2">
      <c r="A235" s="24"/>
    </row>
    <row r="236" spans="1:1" x14ac:dyDescent="0.2">
      <c r="A236" s="24"/>
    </row>
    <row r="237" spans="1:1" x14ac:dyDescent="0.2">
      <c r="A237" s="24"/>
    </row>
    <row r="238" spans="1:1" x14ac:dyDescent="0.2">
      <c r="A238" s="24"/>
    </row>
    <row r="239" spans="1:1" x14ac:dyDescent="0.2">
      <c r="A239" s="24"/>
    </row>
    <row r="240" spans="1:1" x14ac:dyDescent="0.2">
      <c r="A240" s="24"/>
    </row>
    <row r="241" spans="1:1" x14ac:dyDescent="0.2">
      <c r="A241" s="24"/>
    </row>
    <row r="242" spans="1:1" x14ac:dyDescent="0.2">
      <c r="A242" s="24"/>
    </row>
    <row r="243" spans="1:1" x14ac:dyDescent="0.2">
      <c r="A243" s="24"/>
    </row>
    <row r="244" spans="1:1" x14ac:dyDescent="0.2">
      <c r="A244" s="24"/>
    </row>
    <row r="245" spans="1:1" x14ac:dyDescent="0.2">
      <c r="A245" s="24"/>
    </row>
    <row r="246" spans="1:1" x14ac:dyDescent="0.2">
      <c r="A246" s="24"/>
    </row>
    <row r="247" spans="1:1" x14ac:dyDescent="0.2">
      <c r="A247" s="24"/>
    </row>
    <row r="248" spans="1:1" x14ac:dyDescent="0.2">
      <c r="A248" s="24"/>
    </row>
    <row r="249" spans="1:1" x14ac:dyDescent="0.2">
      <c r="A249" s="24"/>
    </row>
    <row r="250" spans="1:1" x14ac:dyDescent="0.2">
      <c r="A250" s="24"/>
    </row>
    <row r="251" spans="1:1" x14ac:dyDescent="0.2">
      <c r="A251" s="24"/>
    </row>
    <row r="252" spans="1:1" x14ac:dyDescent="0.2">
      <c r="A252" s="24"/>
    </row>
    <row r="253" spans="1:1" x14ac:dyDescent="0.2">
      <c r="A253" s="24"/>
    </row>
    <row r="254" spans="1:1" x14ac:dyDescent="0.2">
      <c r="A254" s="24"/>
    </row>
    <row r="255" spans="1:1" x14ac:dyDescent="0.2">
      <c r="A255" s="24"/>
    </row>
    <row r="256" spans="1:1" x14ac:dyDescent="0.2">
      <c r="A256" s="24"/>
    </row>
    <row r="257" spans="1:1" x14ac:dyDescent="0.2">
      <c r="A257" s="24"/>
    </row>
    <row r="258" spans="1:1" x14ac:dyDescent="0.2">
      <c r="A258" s="24"/>
    </row>
    <row r="259" spans="1:1" x14ac:dyDescent="0.2">
      <c r="A259" s="24"/>
    </row>
    <row r="260" spans="1:1" x14ac:dyDescent="0.2">
      <c r="A260" s="24"/>
    </row>
    <row r="261" spans="1:1" x14ac:dyDescent="0.2">
      <c r="A261" s="24"/>
    </row>
    <row r="262" spans="1:1" x14ac:dyDescent="0.2">
      <c r="A262" s="24"/>
    </row>
    <row r="263" spans="1:1" x14ac:dyDescent="0.2">
      <c r="A263" s="24"/>
    </row>
    <row r="264" spans="1:1" x14ac:dyDescent="0.2">
      <c r="A264" s="24"/>
    </row>
    <row r="265" spans="1:1" x14ac:dyDescent="0.2">
      <c r="A265" s="24"/>
    </row>
    <row r="266" spans="1:1" x14ac:dyDescent="0.2">
      <c r="A266" s="24"/>
    </row>
    <row r="267" spans="1:1" x14ac:dyDescent="0.2">
      <c r="A267" s="24"/>
    </row>
    <row r="268" spans="1:1" x14ac:dyDescent="0.2">
      <c r="A268" s="24"/>
    </row>
    <row r="269" spans="1:1" x14ac:dyDescent="0.2">
      <c r="A269" s="24"/>
    </row>
    <row r="270" spans="1:1" x14ac:dyDescent="0.2">
      <c r="A270" s="24"/>
    </row>
    <row r="271" spans="1:1" x14ac:dyDescent="0.2">
      <c r="A271" s="24"/>
    </row>
    <row r="272" spans="1:1" x14ac:dyDescent="0.2">
      <c r="A272" s="24"/>
    </row>
    <row r="273" spans="1:1" x14ac:dyDescent="0.2">
      <c r="A273" s="24"/>
    </row>
    <row r="274" spans="1:1" x14ac:dyDescent="0.2">
      <c r="A274" s="24"/>
    </row>
    <row r="275" spans="1:1" x14ac:dyDescent="0.2">
      <c r="A275" s="24"/>
    </row>
    <row r="276" spans="1:1" x14ac:dyDescent="0.2">
      <c r="A276" s="24"/>
    </row>
    <row r="277" spans="1:1" x14ac:dyDescent="0.2">
      <c r="A277" s="24"/>
    </row>
    <row r="278" spans="1:1" x14ac:dyDescent="0.2">
      <c r="A278" s="24"/>
    </row>
    <row r="279" spans="1:1" x14ac:dyDescent="0.2">
      <c r="A279" s="24"/>
    </row>
    <row r="280" spans="1:1" x14ac:dyDescent="0.2">
      <c r="A280" s="24"/>
    </row>
    <row r="281" spans="1:1" x14ac:dyDescent="0.2">
      <c r="A281" s="24"/>
    </row>
    <row r="282" spans="1:1" x14ac:dyDescent="0.2">
      <c r="A282" s="24"/>
    </row>
    <row r="283" spans="1:1" x14ac:dyDescent="0.2">
      <c r="A283" s="24"/>
    </row>
    <row r="284" spans="1:1" x14ac:dyDescent="0.2">
      <c r="A284" s="24"/>
    </row>
    <row r="285" spans="1:1" x14ac:dyDescent="0.2">
      <c r="A285" s="24"/>
    </row>
    <row r="286" spans="1:1" x14ac:dyDescent="0.2">
      <c r="A286" s="24"/>
    </row>
    <row r="287" spans="1:1" x14ac:dyDescent="0.2">
      <c r="A287" s="24"/>
    </row>
    <row r="288" spans="1:1" x14ac:dyDescent="0.2">
      <c r="A288" s="24"/>
    </row>
    <row r="289" spans="1:1" x14ac:dyDescent="0.2">
      <c r="A289" s="24"/>
    </row>
    <row r="290" spans="1:1" x14ac:dyDescent="0.2">
      <c r="A290" s="24"/>
    </row>
    <row r="291" spans="1:1" x14ac:dyDescent="0.2">
      <c r="A291" s="24"/>
    </row>
    <row r="292" spans="1:1" x14ac:dyDescent="0.2">
      <c r="A292" s="24"/>
    </row>
    <row r="293" spans="1:1" x14ac:dyDescent="0.2">
      <c r="A293" s="24"/>
    </row>
    <row r="294" spans="1:1" x14ac:dyDescent="0.2">
      <c r="A294" s="24"/>
    </row>
    <row r="295" spans="1:1" x14ac:dyDescent="0.2">
      <c r="A295" s="24"/>
    </row>
    <row r="296" spans="1:1" x14ac:dyDescent="0.2">
      <c r="A296" s="24"/>
    </row>
    <row r="297" spans="1:1" x14ac:dyDescent="0.2">
      <c r="A297" s="24"/>
    </row>
    <row r="298" spans="1:1" x14ac:dyDescent="0.2">
      <c r="A298" s="24"/>
    </row>
    <row r="299" spans="1:1" x14ac:dyDescent="0.2">
      <c r="A299" s="24"/>
    </row>
    <row r="300" spans="1:1" x14ac:dyDescent="0.2">
      <c r="A300" s="24"/>
    </row>
    <row r="301" spans="1:1" x14ac:dyDescent="0.2">
      <c r="A301" s="24"/>
    </row>
    <row r="302" spans="1:1" x14ac:dyDescent="0.2">
      <c r="A302" s="24"/>
    </row>
    <row r="303" spans="1:1" x14ac:dyDescent="0.2">
      <c r="A303" s="24"/>
    </row>
    <row r="304" spans="1:1" x14ac:dyDescent="0.2">
      <c r="A304" s="24"/>
    </row>
    <row r="305" spans="1:1" x14ac:dyDescent="0.2">
      <c r="A305" s="24"/>
    </row>
    <row r="306" spans="1:1" x14ac:dyDescent="0.2">
      <c r="A306" s="24"/>
    </row>
    <row r="307" spans="1:1" x14ac:dyDescent="0.2">
      <c r="A307" s="24"/>
    </row>
    <row r="308" spans="1:1" x14ac:dyDescent="0.2">
      <c r="A308" s="24"/>
    </row>
    <row r="309" spans="1:1" x14ac:dyDescent="0.2">
      <c r="A309" s="24"/>
    </row>
    <row r="310" spans="1:1" x14ac:dyDescent="0.2">
      <c r="A310" s="24"/>
    </row>
    <row r="311" spans="1:1" x14ac:dyDescent="0.2">
      <c r="A311" s="24"/>
    </row>
    <row r="312" spans="1:1" x14ac:dyDescent="0.2">
      <c r="A312" s="24"/>
    </row>
    <row r="313" spans="1:1" x14ac:dyDescent="0.2">
      <c r="A313" s="24"/>
    </row>
    <row r="314" spans="1:1" x14ac:dyDescent="0.2">
      <c r="A314" s="24"/>
    </row>
    <row r="315" spans="1:1" x14ac:dyDescent="0.2">
      <c r="A315" s="24"/>
    </row>
    <row r="316" spans="1:1" x14ac:dyDescent="0.2">
      <c r="A316" s="24"/>
    </row>
    <row r="317" spans="1:1" x14ac:dyDescent="0.2">
      <c r="A317" s="24"/>
    </row>
    <row r="318" spans="1:1" x14ac:dyDescent="0.2">
      <c r="A318" s="24"/>
    </row>
    <row r="319" spans="1:1" x14ac:dyDescent="0.2">
      <c r="A319" s="24"/>
    </row>
    <row r="320" spans="1:1" x14ac:dyDescent="0.2">
      <c r="A320" s="24"/>
    </row>
    <row r="321" spans="1:1" x14ac:dyDescent="0.2">
      <c r="A321" s="24"/>
    </row>
    <row r="322" spans="1:1" x14ac:dyDescent="0.2">
      <c r="A322" s="24"/>
    </row>
    <row r="323" spans="1:1" x14ac:dyDescent="0.2">
      <c r="A323" s="24"/>
    </row>
    <row r="324" spans="1:1" x14ac:dyDescent="0.2">
      <c r="A324" s="24"/>
    </row>
    <row r="325" spans="1:1" x14ac:dyDescent="0.2">
      <c r="A325" s="24"/>
    </row>
    <row r="326" spans="1:1" x14ac:dyDescent="0.2">
      <c r="A326" s="24"/>
    </row>
    <row r="327" spans="1:1" x14ac:dyDescent="0.2">
      <c r="A327" s="24"/>
    </row>
    <row r="328" spans="1:1" x14ac:dyDescent="0.2">
      <c r="A328" s="24"/>
    </row>
    <row r="329" spans="1:1" x14ac:dyDescent="0.2">
      <c r="A329" s="24"/>
    </row>
    <row r="330" spans="1:1" x14ac:dyDescent="0.2">
      <c r="A330" s="24"/>
    </row>
    <row r="331" spans="1:1" x14ac:dyDescent="0.2">
      <c r="A331" s="24"/>
    </row>
    <row r="332" spans="1:1" x14ac:dyDescent="0.2">
      <c r="A332" s="24"/>
    </row>
    <row r="333" spans="1:1" x14ac:dyDescent="0.2">
      <c r="A333" s="24"/>
    </row>
    <row r="334" spans="1:1" x14ac:dyDescent="0.2">
      <c r="A334" s="24"/>
    </row>
    <row r="335" spans="1:1" x14ac:dyDescent="0.2">
      <c r="A335" s="24"/>
    </row>
    <row r="336" spans="1:1" x14ac:dyDescent="0.2">
      <c r="A336" s="24"/>
    </row>
    <row r="337" spans="1:1" x14ac:dyDescent="0.2">
      <c r="A337" s="24"/>
    </row>
    <row r="338" spans="1:1" x14ac:dyDescent="0.2">
      <c r="A338" s="24"/>
    </row>
    <row r="339" spans="1:1" x14ac:dyDescent="0.2">
      <c r="A339" s="24"/>
    </row>
    <row r="340" spans="1:1" x14ac:dyDescent="0.2">
      <c r="A340" s="24"/>
    </row>
    <row r="341" spans="1:1" x14ac:dyDescent="0.2">
      <c r="A341" s="24"/>
    </row>
    <row r="342" spans="1:1" x14ac:dyDescent="0.2">
      <c r="A342" s="24"/>
    </row>
    <row r="343" spans="1:1" x14ac:dyDescent="0.2">
      <c r="A343" s="24"/>
    </row>
    <row r="344" spans="1:1" x14ac:dyDescent="0.2">
      <c r="A344" s="24"/>
    </row>
    <row r="345" spans="1:1" x14ac:dyDescent="0.2">
      <c r="A345" s="24"/>
    </row>
    <row r="346" spans="1:1" x14ac:dyDescent="0.2">
      <c r="A346" s="24"/>
    </row>
    <row r="347" spans="1:1" x14ac:dyDescent="0.2">
      <c r="A347" s="24"/>
    </row>
    <row r="348" spans="1:1" x14ac:dyDescent="0.2">
      <c r="A348" s="24"/>
    </row>
    <row r="349" spans="1:1" x14ac:dyDescent="0.2">
      <c r="A349" s="24"/>
    </row>
    <row r="350" spans="1:1" x14ac:dyDescent="0.2">
      <c r="A350" s="24"/>
    </row>
    <row r="351" spans="1:1" x14ac:dyDescent="0.2">
      <c r="A351" s="24"/>
    </row>
    <row r="352" spans="1:1" x14ac:dyDescent="0.2">
      <c r="A352" s="24"/>
    </row>
    <row r="353" spans="1:1" x14ac:dyDescent="0.2">
      <c r="A353" s="24"/>
    </row>
    <row r="354" spans="1:1" x14ac:dyDescent="0.2">
      <c r="A354" s="24"/>
    </row>
    <row r="355" spans="1:1" x14ac:dyDescent="0.2">
      <c r="A355" s="24"/>
    </row>
    <row r="356" spans="1:1" x14ac:dyDescent="0.2">
      <c r="A356" s="24"/>
    </row>
    <row r="357" spans="1:1" x14ac:dyDescent="0.2">
      <c r="A357" s="24"/>
    </row>
    <row r="358" spans="1:1" x14ac:dyDescent="0.2">
      <c r="A358" s="24"/>
    </row>
    <row r="359" spans="1:1" x14ac:dyDescent="0.2">
      <c r="A359" s="24"/>
    </row>
    <row r="360" spans="1:1" x14ac:dyDescent="0.2">
      <c r="A360" s="24"/>
    </row>
    <row r="361" spans="1:1" x14ac:dyDescent="0.2">
      <c r="A361" s="24"/>
    </row>
    <row r="362" spans="1:1" x14ac:dyDescent="0.2">
      <c r="A362" s="24"/>
    </row>
    <row r="363" spans="1:1" x14ac:dyDescent="0.2">
      <c r="A363" s="24"/>
    </row>
    <row r="364" spans="1:1" x14ac:dyDescent="0.2">
      <c r="A364" s="24"/>
    </row>
    <row r="365" spans="1:1" x14ac:dyDescent="0.2">
      <c r="A365" s="24"/>
    </row>
    <row r="366" spans="1:1" x14ac:dyDescent="0.2">
      <c r="A366" s="24"/>
    </row>
    <row r="367" spans="1:1" x14ac:dyDescent="0.2">
      <c r="A367" s="24"/>
    </row>
    <row r="368" spans="1:1" x14ac:dyDescent="0.2">
      <c r="A368" s="24"/>
    </row>
    <row r="369" spans="1:1" x14ac:dyDescent="0.2">
      <c r="A369" s="24"/>
    </row>
    <row r="370" spans="1:1" x14ac:dyDescent="0.2">
      <c r="A370" s="24"/>
    </row>
    <row r="371" spans="1:1" x14ac:dyDescent="0.2">
      <c r="A371" s="24"/>
    </row>
    <row r="372" spans="1:1" x14ac:dyDescent="0.2">
      <c r="A372" s="24"/>
    </row>
    <row r="373" spans="1:1" x14ac:dyDescent="0.2">
      <c r="A373" s="24"/>
    </row>
    <row r="374" spans="1:1" x14ac:dyDescent="0.2">
      <c r="A374" s="24"/>
    </row>
    <row r="375" spans="1:1" x14ac:dyDescent="0.2">
      <c r="A375" s="24"/>
    </row>
    <row r="376" spans="1:1" x14ac:dyDescent="0.2">
      <c r="A376" s="24"/>
    </row>
    <row r="377" spans="1:1" x14ac:dyDescent="0.2">
      <c r="A377" s="24"/>
    </row>
    <row r="378" spans="1:1" x14ac:dyDescent="0.2">
      <c r="A378" s="24"/>
    </row>
    <row r="379" spans="1:1" x14ac:dyDescent="0.2">
      <c r="A379" s="24"/>
    </row>
    <row r="380" spans="1:1" x14ac:dyDescent="0.2">
      <c r="A380" s="24"/>
    </row>
    <row r="381" spans="1:1" x14ac:dyDescent="0.2">
      <c r="A381" s="24"/>
    </row>
    <row r="382" spans="1:1" x14ac:dyDescent="0.2">
      <c r="A382" s="24"/>
    </row>
    <row r="383" spans="1:1" x14ac:dyDescent="0.2">
      <c r="A383" s="24"/>
    </row>
    <row r="384" spans="1:1" x14ac:dyDescent="0.2">
      <c r="A384" s="24"/>
    </row>
    <row r="385" spans="1:1" x14ac:dyDescent="0.2">
      <c r="A385" s="24"/>
    </row>
    <row r="386" spans="1:1" x14ac:dyDescent="0.2">
      <c r="A386" s="24"/>
    </row>
    <row r="387" spans="1:1" x14ac:dyDescent="0.2">
      <c r="A387" s="24"/>
    </row>
    <row r="388" spans="1:1" x14ac:dyDescent="0.2">
      <c r="A388" s="24"/>
    </row>
    <row r="389" spans="1:1" x14ac:dyDescent="0.2">
      <c r="A389" s="24"/>
    </row>
    <row r="390" spans="1:1" x14ac:dyDescent="0.2">
      <c r="A390" s="24"/>
    </row>
    <row r="391" spans="1:1" x14ac:dyDescent="0.2">
      <c r="A391" s="24"/>
    </row>
    <row r="392" spans="1:1" x14ac:dyDescent="0.2">
      <c r="A392" s="24"/>
    </row>
    <row r="393" spans="1:1" x14ac:dyDescent="0.2">
      <c r="A393" s="24"/>
    </row>
    <row r="394" spans="1:1" x14ac:dyDescent="0.2">
      <c r="A394" s="24"/>
    </row>
    <row r="395" spans="1:1" x14ac:dyDescent="0.2">
      <c r="A395" s="24"/>
    </row>
    <row r="396" spans="1:1" x14ac:dyDescent="0.2">
      <c r="A396" s="24"/>
    </row>
    <row r="397" spans="1:1" x14ac:dyDescent="0.2">
      <c r="A397" s="24"/>
    </row>
    <row r="398" spans="1:1" x14ac:dyDescent="0.2">
      <c r="A398" s="24"/>
    </row>
    <row r="399" spans="1:1" x14ac:dyDescent="0.2">
      <c r="A399" s="24"/>
    </row>
    <row r="400" spans="1:1" x14ac:dyDescent="0.2">
      <c r="A400" s="24"/>
    </row>
    <row r="401" spans="1:1" x14ac:dyDescent="0.2">
      <c r="A401" s="24"/>
    </row>
    <row r="402" spans="1:1" x14ac:dyDescent="0.2">
      <c r="A402" s="24"/>
    </row>
    <row r="403" spans="1:1" x14ac:dyDescent="0.2">
      <c r="A403" s="24"/>
    </row>
    <row r="404" spans="1:1" x14ac:dyDescent="0.2">
      <c r="A404" s="24"/>
    </row>
    <row r="405" spans="1:1" x14ac:dyDescent="0.2">
      <c r="A405" s="24"/>
    </row>
    <row r="406" spans="1:1" x14ac:dyDescent="0.2">
      <c r="A406" s="24"/>
    </row>
    <row r="407" spans="1:1" x14ac:dyDescent="0.2">
      <c r="A407" s="24"/>
    </row>
    <row r="408" spans="1:1" x14ac:dyDescent="0.2">
      <c r="A408" s="24"/>
    </row>
    <row r="409" spans="1:1" x14ac:dyDescent="0.2">
      <c r="A409" s="24"/>
    </row>
    <row r="410" spans="1:1" x14ac:dyDescent="0.2">
      <c r="A410" s="24"/>
    </row>
    <row r="411" spans="1:1" x14ac:dyDescent="0.2">
      <c r="A411" s="24"/>
    </row>
    <row r="412" spans="1:1" x14ac:dyDescent="0.2">
      <c r="A412" s="24"/>
    </row>
    <row r="413" spans="1:1" x14ac:dyDescent="0.2">
      <c r="A413" s="24"/>
    </row>
    <row r="414" spans="1:1" x14ac:dyDescent="0.2">
      <c r="A414" s="24"/>
    </row>
    <row r="415" spans="1:1" x14ac:dyDescent="0.2">
      <c r="A415" s="24"/>
    </row>
    <row r="416" spans="1:1" x14ac:dyDescent="0.2">
      <c r="A416" s="24"/>
    </row>
    <row r="417" spans="1:1" x14ac:dyDescent="0.2">
      <c r="A417" s="24"/>
    </row>
    <row r="418" spans="1:1" x14ac:dyDescent="0.2">
      <c r="A418" s="24"/>
    </row>
    <row r="419" spans="1:1" x14ac:dyDescent="0.2">
      <c r="A419" s="24"/>
    </row>
    <row r="420" spans="1:1" x14ac:dyDescent="0.2">
      <c r="A420" s="24"/>
    </row>
    <row r="421" spans="1:1" x14ac:dyDescent="0.2">
      <c r="A421" s="24"/>
    </row>
    <row r="422" spans="1:1" x14ac:dyDescent="0.2">
      <c r="A422" s="24"/>
    </row>
    <row r="423" spans="1:1" x14ac:dyDescent="0.2">
      <c r="A423" s="24"/>
    </row>
    <row r="424" spans="1:1" x14ac:dyDescent="0.2">
      <c r="A424" s="24"/>
    </row>
    <row r="425" spans="1:1" x14ac:dyDescent="0.2">
      <c r="A425" s="24"/>
    </row>
    <row r="426" spans="1:1" x14ac:dyDescent="0.2">
      <c r="A426" s="24"/>
    </row>
    <row r="427" spans="1:1" x14ac:dyDescent="0.2">
      <c r="A427" s="24"/>
    </row>
    <row r="428" spans="1:1" x14ac:dyDescent="0.2">
      <c r="A428" s="24"/>
    </row>
    <row r="429" spans="1:1" x14ac:dyDescent="0.2">
      <c r="A429" s="24"/>
    </row>
    <row r="430" spans="1:1" x14ac:dyDescent="0.2">
      <c r="A430" s="24"/>
    </row>
    <row r="431" spans="1:1" x14ac:dyDescent="0.2">
      <c r="A431" s="24"/>
    </row>
    <row r="432" spans="1:1" x14ac:dyDescent="0.2">
      <c r="A432" s="24"/>
    </row>
    <row r="433" spans="1:1" x14ac:dyDescent="0.2">
      <c r="A433" s="24"/>
    </row>
    <row r="434" spans="1:1" x14ac:dyDescent="0.2">
      <c r="A434" s="24"/>
    </row>
    <row r="435" spans="1:1" x14ac:dyDescent="0.2">
      <c r="A435" s="24"/>
    </row>
    <row r="436" spans="1:1" x14ac:dyDescent="0.2">
      <c r="A436" s="24"/>
    </row>
    <row r="437" spans="1:1" x14ac:dyDescent="0.2">
      <c r="A437" s="24"/>
    </row>
    <row r="438" spans="1:1" x14ac:dyDescent="0.2">
      <c r="A438" s="24"/>
    </row>
    <row r="439" spans="1:1" x14ac:dyDescent="0.2">
      <c r="A439" s="24"/>
    </row>
    <row r="440" spans="1:1" x14ac:dyDescent="0.2">
      <c r="A440" s="24"/>
    </row>
    <row r="441" spans="1:1" x14ac:dyDescent="0.2">
      <c r="A441" s="24"/>
    </row>
    <row r="442" spans="1:1" x14ac:dyDescent="0.2">
      <c r="A442" s="24"/>
    </row>
    <row r="443" spans="1:1" x14ac:dyDescent="0.2">
      <c r="A443" s="24"/>
    </row>
    <row r="444" spans="1:1" x14ac:dyDescent="0.2">
      <c r="A444" s="24"/>
    </row>
    <row r="445" spans="1:1" x14ac:dyDescent="0.2">
      <c r="A445" s="24"/>
    </row>
    <row r="446" spans="1:1" x14ac:dyDescent="0.2">
      <c r="A446" s="24"/>
    </row>
    <row r="447" spans="1:1" x14ac:dyDescent="0.2">
      <c r="A447" s="24"/>
    </row>
    <row r="448" spans="1:1" x14ac:dyDescent="0.2">
      <c r="A448" s="24"/>
    </row>
    <row r="449" spans="1:1" x14ac:dyDescent="0.2">
      <c r="A449" s="24"/>
    </row>
    <row r="450" spans="1:1" x14ac:dyDescent="0.2">
      <c r="A450" s="24"/>
    </row>
    <row r="451" spans="1:1" x14ac:dyDescent="0.2">
      <c r="A451" s="24"/>
    </row>
    <row r="452" spans="1:1" x14ac:dyDescent="0.2">
      <c r="A452" s="24"/>
    </row>
    <row r="453" spans="1:1" x14ac:dyDescent="0.2">
      <c r="A453" s="24"/>
    </row>
    <row r="454" spans="1:1" x14ac:dyDescent="0.2">
      <c r="A454" s="24"/>
    </row>
    <row r="455" spans="1:1" x14ac:dyDescent="0.2">
      <c r="A455" s="24"/>
    </row>
    <row r="456" spans="1:1" x14ac:dyDescent="0.2">
      <c r="A456" s="24"/>
    </row>
    <row r="457" spans="1:1" x14ac:dyDescent="0.2">
      <c r="A457" s="24"/>
    </row>
    <row r="458" spans="1:1" x14ac:dyDescent="0.2">
      <c r="A458" s="24"/>
    </row>
    <row r="459" spans="1:1" x14ac:dyDescent="0.2">
      <c r="A459" s="24"/>
    </row>
    <row r="460" spans="1:1" x14ac:dyDescent="0.2">
      <c r="A460" s="24"/>
    </row>
    <row r="461" spans="1:1" x14ac:dyDescent="0.2">
      <c r="A461" s="24"/>
    </row>
    <row r="462" spans="1:1" x14ac:dyDescent="0.2">
      <c r="A462" s="24"/>
    </row>
    <row r="463" spans="1:1" x14ac:dyDescent="0.2">
      <c r="A463" s="24"/>
    </row>
    <row r="464" spans="1:1" x14ac:dyDescent="0.2">
      <c r="A464" s="24"/>
    </row>
    <row r="465" spans="1:1" x14ac:dyDescent="0.2">
      <c r="A465" s="24"/>
    </row>
    <row r="466" spans="1:1" x14ac:dyDescent="0.2">
      <c r="A466" s="24"/>
    </row>
    <row r="467" spans="1:1" x14ac:dyDescent="0.2">
      <c r="A467" s="24"/>
    </row>
    <row r="468" spans="1:1" x14ac:dyDescent="0.2">
      <c r="A468" s="24"/>
    </row>
    <row r="469" spans="1:1" x14ac:dyDescent="0.2">
      <c r="A469" s="24"/>
    </row>
    <row r="470" spans="1:1" x14ac:dyDescent="0.2">
      <c r="A470" s="24"/>
    </row>
    <row r="471" spans="1:1" x14ac:dyDescent="0.2">
      <c r="A471" s="24"/>
    </row>
    <row r="472" spans="1:1" x14ac:dyDescent="0.2">
      <c r="A472" s="24"/>
    </row>
    <row r="473" spans="1:1" x14ac:dyDescent="0.2">
      <c r="A473" s="24"/>
    </row>
    <row r="474" spans="1:1" x14ac:dyDescent="0.2">
      <c r="A474" s="24"/>
    </row>
    <row r="475" spans="1:1" x14ac:dyDescent="0.2">
      <c r="A475" s="24"/>
    </row>
    <row r="476" spans="1:1" x14ac:dyDescent="0.2">
      <c r="A476" s="24"/>
    </row>
    <row r="477" spans="1:1" x14ac:dyDescent="0.2">
      <c r="A477" s="24"/>
    </row>
    <row r="478" spans="1:1" x14ac:dyDescent="0.2">
      <c r="A478" s="24"/>
    </row>
    <row r="479" spans="1:1" x14ac:dyDescent="0.2">
      <c r="A479" s="24"/>
    </row>
    <row r="480" spans="1:1" x14ac:dyDescent="0.2">
      <c r="A480" s="24"/>
    </row>
    <row r="481" spans="1:1" x14ac:dyDescent="0.2">
      <c r="A481" s="24"/>
    </row>
    <row r="482" spans="1:1" x14ac:dyDescent="0.2">
      <c r="A482" s="24"/>
    </row>
    <row r="483" spans="1:1" x14ac:dyDescent="0.2">
      <c r="A483" s="24"/>
    </row>
    <row r="484" spans="1:1" x14ac:dyDescent="0.2">
      <c r="A484" s="24"/>
    </row>
    <row r="485" spans="1:1" x14ac:dyDescent="0.2">
      <c r="A485" s="24"/>
    </row>
    <row r="486" spans="1:1" x14ac:dyDescent="0.2">
      <c r="A486" s="24"/>
    </row>
    <row r="487" spans="1:1" x14ac:dyDescent="0.2">
      <c r="A487" s="24"/>
    </row>
    <row r="488" spans="1:1" x14ac:dyDescent="0.2">
      <c r="A488" s="24"/>
    </row>
    <row r="489" spans="1:1" x14ac:dyDescent="0.2">
      <c r="A489" s="24"/>
    </row>
    <row r="490" spans="1:1" x14ac:dyDescent="0.2">
      <c r="A490" s="24"/>
    </row>
    <row r="491" spans="1:1" x14ac:dyDescent="0.2">
      <c r="A491" s="24"/>
    </row>
    <row r="492" spans="1:1" x14ac:dyDescent="0.2">
      <c r="A492" s="24"/>
    </row>
    <row r="493" spans="1:1" x14ac:dyDescent="0.2">
      <c r="A493" s="24"/>
    </row>
    <row r="494" spans="1:1" x14ac:dyDescent="0.2">
      <c r="A494" s="24"/>
    </row>
    <row r="495" spans="1:1" x14ac:dyDescent="0.2">
      <c r="A495" s="24"/>
    </row>
    <row r="496" spans="1:1" x14ac:dyDescent="0.2">
      <c r="A496" s="24"/>
    </row>
    <row r="497" spans="1:1" x14ac:dyDescent="0.2">
      <c r="A497" s="24"/>
    </row>
    <row r="498" spans="1:1" x14ac:dyDescent="0.2">
      <c r="A498" s="24"/>
    </row>
    <row r="499" spans="1:1" x14ac:dyDescent="0.2">
      <c r="A499" s="24"/>
    </row>
    <row r="500" spans="1:1" x14ac:dyDescent="0.2">
      <c r="A500" s="24"/>
    </row>
    <row r="501" spans="1:1" x14ac:dyDescent="0.2">
      <c r="A501" s="24"/>
    </row>
    <row r="502" spans="1:1" x14ac:dyDescent="0.2">
      <c r="A502" s="24"/>
    </row>
    <row r="503" spans="1:1" x14ac:dyDescent="0.2">
      <c r="A503" s="24"/>
    </row>
    <row r="504" spans="1:1" x14ac:dyDescent="0.2">
      <c r="A504" s="24"/>
    </row>
    <row r="505" spans="1:1" x14ac:dyDescent="0.2">
      <c r="A505" s="24"/>
    </row>
    <row r="506" spans="1:1" x14ac:dyDescent="0.2">
      <c r="A506" s="24"/>
    </row>
    <row r="507" spans="1:1" x14ac:dyDescent="0.2">
      <c r="A507" s="24"/>
    </row>
    <row r="508" spans="1:1" x14ac:dyDescent="0.2">
      <c r="A508" s="24"/>
    </row>
    <row r="509" spans="1:1" x14ac:dyDescent="0.2">
      <c r="A509" s="24"/>
    </row>
    <row r="510" spans="1:1" x14ac:dyDescent="0.2">
      <c r="A510" s="24"/>
    </row>
    <row r="511" spans="1:1" x14ac:dyDescent="0.2">
      <c r="A511" s="24"/>
    </row>
    <row r="512" spans="1:1" x14ac:dyDescent="0.2">
      <c r="A512" s="24"/>
    </row>
    <row r="513" spans="1:1" x14ac:dyDescent="0.2">
      <c r="A513" s="24"/>
    </row>
    <row r="514" spans="1:1" x14ac:dyDescent="0.2">
      <c r="A514" s="24"/>
    </row>
    <row r="515" spans="1:1" x14ac:dyDescent="0.2">
      <c r="A515" s="24"/>
    </row>
    <row r="516" spans="1:1" x14ac:dyDescent="0.2">
      <c r="A516" s="24"/>
    </row>
    <row r="517" spans="1:1" x14ac:dyDescent="0.2">
      <c r="A517" s="24"/>
    </row>
    <row r="518" spans="1:1" x14ac:dyDescent="0.2">
      <c r="A518" s="24"/>
    </row>
    <row r="519" spans="1:1" x14ac:dyDescent="0.2">
      <c r="A519" s="24"/>
    </row>
    <row r="520" spans="1:1" x14ac:dyDescent="0.2">
      <c r="A520" s="24"/>
    </row>
    <row r="521" spans="1:1" x14ac:dyDescent="0.2">
      <c r="A521" s="24"/>
    </row>
    <row r="522" spans="1:1" x14ac:dyDescent="0.2">
      <c r="A522" s="24"/>
    </row>
    <row r="523" spans="1:1" x14ac:dyDescent="0.2">
      <c r="A523" s="24"/>
    </row>
    <row r="524" spans="1:1" x14ac:dyDescent="0.2">
      <c r="A524" s="24"/>
    </row>
    <row r="525" spans="1:1" x14ac:dyDescent="0.2">
      <c r="A525" s="24"/>
    </row>
    <row r="526" spans="1:1" x14ac:dyDescent="0.2">
      <c r="A526" s="24"/>
    </row>
    <row r="527" spans="1:1" x14ac:dyDescent="0.2">
      <c r="A527" s="24"/>
    </row>
    <row r="528" spans="1:1" x14ac:dyDescent="0.2">
      <c r="A528" s="24"/>
    </row>
    <row r="529" spans="1:1" x14ac:dyDescent="0.2">
      <c r="A529" s="24"/>
    </row>
    <row r="530" spans="1:1" x14ac:dyDescent="0.2">
      <c r="A530" s="24"/>
    </row>
    <row r="531" spans="1:1" x14ac:dyDescent="0.2">
      <c r="A531" s="24"/>
    </row>
    <row r="532" spans="1:1" x14ac:dyDescent="0.2">
      <c r="A532" s="24"/>
    </row>
    <row r="533" spans="1:1" x14ac:dyDescent="0.2">
      <c r="A533" s="24"/>
    </row>
    <row r="534" spans="1:1" x14ac:dyDescent="0.2">
      <c r="A534" s="24"/>
    </row>
    <row r="535" spans="1:1" x14ac:dyDescent="0.2">
      <c r="A535" s="24"/>
    </row>
    <row r="536" spans="1:1" x14ac:dyDescent="0.2">
      <c r="A536" s="24"/>
    </row>
    <row r="537" spans="1:1" x14ac:dyDescent="0.2">
      <c r="A537" s="24"/>
    </row>
    <row r="538" spans="1:1" x14ac:dyDescent="0.2">
      <c r="A538" s="24"/>
    </row>
    <row r="539" spans="1:1" x14ac:dyDescent="0.2">
      <c r="A539" s="24"/>
    </row>
    <row r="540" spans="1:1" x14ac:dyDescent="0.2">
      <c r="A540" s="24"/>
    </row>
    <row r="541" spans="1:1" x14ac:dyDescent="0.2">
      <c r="A541" s="24"/>
    </row>
    <row r="542" spans="1:1" x14ac:dyDescent="0.2">
      <c r="A542" s="24"/>
    </row>
    <row r="543" spans="1:1" x14ac:dyDescent="0.2">
      <c r="A543" s="24"/>
    </row>
    <row r="544" spans="1:1" x14ac:dyDescent="0.2">
      <c r="A544" s="24"/>
    </row>
    <row r="545" spans="1:1" x14ac:dyDescent="0.2">
      <c r="A545" s="24"/>
    </row>
    <row r="546" spans="1:1" x14ac:dyDescent="0.2">
      <c r="A546" s="24"/>
    </row>
    <row r="547" spans="1:1" x14ac:dyDescent="0.2">
      <c r="A547" s="24"/>
    </row>
    <row r="548" spans="1:1" x14ac:dyDescent="0.2">
      <c r="A548" s="24"/>
    </row>
    <row r="549" spans="1:1" x14ac:dyDescent="0.2">
      <c r="A549" s="24"/>
    </row>
    <row r="550" spans="1:1" x14ac:dyDescent="0.2">
      <c r="A550" s="24"/>
    </row>
    <row r="551" spans="1:1" x14ac:dyDescent="0.2">
      <c r="A551" s="24"/>
    </row>
    <row r="552" spans="1:1" x14ac:dyDescent="0.2">
      <c r="A552" s="24"/>
    </row>
    <row r="553" spans="1:1" x14ac:dyDescent="0.2">
      <c r="A553" s="24"/>
    </row>
    <row r="554" spans="1:1" x14ac:dyDescent="0.2">
      <c r="A554" s="24"/>
    </row>
    <row r="555" spans="1:1" x14ac:dyDescent="0.2">
      <c r="A555" s="24"/>
    </row>
    <row r="556" spans="1:1" x14ac:dyDescent="0.2">
      <c r="A556" s="24"/>
    </row>
    <row r="557" spans="1:1" x14ac:dyDescent="0.2">
      <c r="A557" s="24"/>
    </row>
    <row r="558" spans="1:1" x14ac:dyDescent="0.2">
      <c r="A558" s="24"/>
    </row>
    <row r="559" spans="1:1" x14ac:dyDescent="0.2">
      <c r="A559" s="24"/>
    </row>
    <row r="560" spans="1:1" x14ac:dyDescent="0.2">
      <c r="A560" s="24"/>
    </row>
    <row r="561" spans="1:1" x14ac:dyDescent="0.2">
      <c r="A561" s="24"/>
    </row>
    <row r="562" spans="1:1" x14ac:dyDescent="0.2">
      <c r="A562" s="24"/>
    </row>
    <row r="563" spans="1:1" x14ac:dyDescent="0.2">
      <c r="A563" s="24"/>
    </row>
    <row r="564" spans="1:1" x14ac:dyDescent="0.2">
      <c r="A564" s="24"/>
    </row>
    <row r="565" spans="1:1" x14ac:dyDescent="0.2">
      <c r="A565" s="24"/>
    </row>
    <row r="566" spans="1:1" x14ac:dyDescent="0.2">
      <c r="A566" s="24"/>
    </row>
    <row r="567" spans="1:1" x14ac:dyDescent="0.2">
      <c r="A567" s="24"/>
    </row>
    <row r="568" spans="1:1" x14ac:dyDescent="0.2">
      <c r="A568" s="24"/>
    </row>
    <row r="569" spans="1:1" x14ac:dyDescent="0.2">
      <c r="A569" s="24"/>
    </row>
    <row r="570" spans="1:1" x14ac:dyDescent="0.2">
      <c r="A570" s="24"/>
    </row>
    <row r="571" spans="1:1" x14ac:dyDescent="0.2">
      <c r="A571" s="24"/>
    </row>
    <row r="572" spans="1:1" x14ac:dyDescent="0.2">
      <c r="A572" s="24"/>
    </row>
    <row r="573" spans="1:1" x14ac:dyDescent="0.2">
      <c r="A573" s="24"/>
    </row>
    <row r="574" spans="1:1" x14ac:dyDescent="0.2">
      <c r="A574" s="24"/>
    </row>
    <row r="575" spans="1:1" x14ac:dyDescent="0.2">
      <c r="A575" s="24"/>
    </row>
    <row r="576" spans="1:1" x14ac:dyDescent="0.2">
      <c r="A576" s="24"/>
    </row>
    <row r="577" spans="1:1" x14ac:dyDescent="0.2">
      <c r="A577" s="24"/>
    </row>
    <row r="578" spans="1:1" x14ac:dyDescent="0.2">
      <c r="A578" s="24"/>
    </row>
    <row r="579" spans="1:1" x14ac:dyDescent="0.2">
      <c r="A579" s="24"/>
    </row>
    <row r="580" spans="1:1" x14ac:dyDescent="0.2">
      <c r="A580" s="24"/>
    </row>
    <row r="581" spans="1:1" x14ac:dyDescent="0.2">
      <c r="A581" s="24"/>
    </row>
    <row r="582" spans="1:1" x14ac:dyDescent="0.2">
      <c r="A582" s="24"/>
    </row>
    <row r="583" spans="1:1" x14ac:dyDescent="0.2">
      <c r="A583" s="24"/>
    </row>
    <row r="584" spans="1:1" x14ac:dyDescent="0.2">
      <c r="A584" s="24"/>
    </row>
    <row r="585" spans="1:1" x14ac:dyDescent="0.2">
      <c r="A585" s="24"/>
    </row>
    <row r="586" spans="1:1" x14ac:dyDescent="0.2">
      <c r="A586" s="24"/>
    </row>
    <row r="587" spans="1:1" x14ac:dyDescent="0.2">
      <c r="A587" s="24"/>
    </row>
    <row r="588" spans="1:1" x14ac:dyDescent="0.2">
      <c r="A588" s="24"/>
    </row>
    <row r="589" spans="1:1" x14ac:dyDescent="0.2">
      <c r="A589" s="24"/>
    </row>
    <row r="590" spans="1:1" x14ac:dyDescent="0.2">
      <c r="A590" s="24"/>
    </row>
    <row r="591" spans="1:1" x14ac:dyDescent="0.2">
      <c r="A591" s="24"/>
    </row>
    <row r="592" spans="1:1" x14ac:dyDescent="0.2">
      <c r="A592" s="24"/>
    </row>
    <row r="593" spans="1:1" x14ac:dyDescent="0.2">
      <c r="A593" s="24"/>
    </row>
    <row r="594" spans="1:1" x14ac:dyDescent="0.2">
      <c r="A594" s="24"/>
    </row>
    <row r="595" spans="1:1" x14ac:dyDescent="0.2">
      <c r="A595" s="24"/>
    </row>
    <row r="596" spans="1:1" x14ac:dyDescent="0.2">
      <c r="A596" s="24"/>
    </row>
    <row r="597" spans="1:1" x14ac:dyDescent="0.2">
      <c r="A597" s="24"/>
    </row>
    <row r="598" spans="1:1" x14ac:dyDescent="0.2">
      <c r="A598" s="24"/>
    </row>
    <row r="599" spans="1:1" x14ac:dyDescent="0.2">
      <c r="A599" s="24"/>
    </row>
    <row r="600" spans="1:1" x14ac:dyDescent="0.2">
      <c r="A600" s="24"/>
    </row>
    <row r="601" spans="1:1" x14ac:dyDescent="0.2">
      <c r="A601" s="24"/>
    </row>
    <row r="602" spans="1:1" x14ac:dyDescent="0.2">
      <c r="A602" s="24"/>
    </row>
    <row r="603" spans="1:1" x14ac:dyDescent="0.2">
      <c r="A603" s="24"/>
    </row>
    <row r="604" spans="1:1" x14ac:dyDescent="0.2">
      <c r="A604" s="24"/>
    </row>
    <row r="605" spans="1:1" x14ac:dyDescent="0.2">
      <c r="A605" s="24"/>
    </row>
    <row r="606" spans="1:1" x14ac:dyDescent="0.2">
      <c r="A606" s="24"/>
    </row>
    <row r="607" spans="1:1" x14ac:dyDescent="0.2">
      <c r="A607" s="24"/>
    </row>
    <row r="608" spans="1:1" x14ac:dyDescent="0.2">
      <c r="A608" s="24"/>
    </row>
    <row r="609" spans="1:1" x14ac:dyDescent="0.2">
      <c r="A609" s="24"/>
    </row>
    <row r="610" spans="1:1" x14ac:dyDescent="0.2">
      <c r="A610" s="24"/>
    </row>
    <row r="611" spans="1:1" x14ac:dyDescent="0.2">
      <c r="A611" s="24"/>
    </row>
    <row r="612" spans="1:1" x14ac:dyDescent="0.2">
      <c r="A612" s="24"/>
    </row>
    <row r="613" spans="1:1" x14ac:dyDescent="0.2">
      <c r="A613" s="24"/>
    </row>
    <row r="614" spans="1:1" x14ac:dyDescent="0.2">
      <c r="A614" s="24"/>
    </row>
    <row r="615" spans="1:1" x14ac:dyDescent="0.2">
      <c r="A615" s="24"/>
    </row>
    <row r="616" spans="1:1" x14ac:dyDescent="0.2">
      <c r="A616" s="24"/>
    </row>
    <row r="617" spans="1:1" x14ac:dyDescent="0.2">
      <c r="A617" s="24"/>
    </row>
    <row r="618" spans="1:1" x14ac:dyDescent="0.2">
      <c r="A618" s="24"/>
    </row>
    <row r="619" spans="1:1" x14ac:dyDescent="0.2">
      <c r="A619" s="24"/>
    </row>
    <row r="620" spans="1:1" x14ac:dyDescent="0.2">
      <c r="A620" s="24"/>
    </row>
    <row r="621" spans="1:1" x14ac:dyDescent="0.2">
      <c r="A621" s="24"/>
    </row>
    <row r="622" spans="1:1" x14ac:dyDescent="0.2">
      <c r="A622" s="24"/>
    </row>
    <row r="623" spans="1:1" x14ac:dyDescent="0.2">
      <c r="A623" s="24"/>
    </row>
    <row r="624" spans="1:1" x14ac:dyDescent="0.2">
      <c r="A624" s="24"/>
    </row>
    <row r="625" spans="1:1" x14ac:dyDescent="0.2">
      <c r="A625" s="24"/>
    </row>
    <row r="626" spans="1:1" x14ac:dyDescent="0.2">
      <c r="A626" s="24"/>
    </row>
    <row r="627" spans="1:1" x14ac:dyDescent="0.2">
      <c r="A627" s="24"/>
    </row>
    <row r="628" spans="1:1" x14ac:dyDescent="0.2">
      <c r="A628" s="24"/>
    </row>
    <row r="629" spans="1:1" x14ac:dyDescent="0.2">
      <c r="A629" s="24"/>
    </row>
    <row r="630" spans="1:1" x14ac:dyDescent="0.2">
      <c r="A630" s="24"/>
    </row>
    <row r="631" spans="1:1" x14ac:dyDescent="0.2">
      <c r="A631" s="24"/>
    </row>
    <row r="632" spans="1:1" x14ac:dyDescent="0.2">
      <c r="A632" s="24"/>
    </row>
    <row r="633" spans="1:1" x14ac:dyDescent="0.2">
      <c r="A633" s="24"/>
    </row>
    <row r="634" spans="1:1" x14ac:dyDescent="0.2">
      <c r="A634" s="24"/>
    </row>
    <row r="635" spans="1:1" x14ac:dyDescent="0.2">
      <c r="A635" s="24"/>
    </row>
    <row r="636" spans="1:1" x14ac:dyDescent="0.2">
      <c r="A636" s="24"/>
    </row>
    <row r="637" spans="1:1" x14ac:dyDescent="0.2">
      <c r="A637" s="24"/>
    </row>
    <row r="638" spans="1:1" x14ac:dyDescent="0.2">
      <c r="A638" s="24"/>
    </row>
    <row r="639" spans="1:1" x14ac:dyDescent="0.2">
      <c r="A639" s="24"/>
    </row>
    <row r="640" spans="1:1" x14ac:dyDescent="0.2">
      <c r="A640" s="24"/>
    </row>
    <row r="641" spans="1:1" x14ac:dyDescent="0.2">
      <c r="A641" s="24"/>
    </row>
    <row r="642" spans="1:1" x14ac:dyDescent="0.2">
      <c r="A642" s="24"/>
    </row>
    <row r="643" spans="1:1" x14ac:dyDescent="0.2">
      <c r="A643" s="24"/>
    </row>
    <row r="644" spans="1:1" x14ac:dyDescent="0.2">
      <c r="A644" s="24"/>
    </row>
    <row r="645" spans="1:1" x14ac:dyDescent="0.2">
      <c r="A645" s="24"/>
    </row>
    <row r="646" spans="1:1" x14ac:dyDescent="0.2">
      <c r="A646" s="24"/>
    </row>
    <row r="647" spans="1:1" x14ac:dyDescent="0.2">
      <c r="A647" s="24"/>
    </row>
    <row r="648" spans="1:1" x14ac:dyDescent="0.2">
      <c r="A648" s="24"/>
    </row>
    <row r="649" spans="1:1" x14ac:dyDescent="0.2">
      <c r="A649" s="24"/>
    </row>
    <row r="650" spans="1:1" x14ac:dyDescent="0.2">
      <c r="A650" s="24"/>
    </row>
    <row r="651" spans="1:1" x14ac:dyDescent="0.2">
      <c r="A651" s="24"/>
    </row>
    <row r="652" spans="1:1" x14ac:dyDescent="0.2">
      <c r="A652" s="24"/>
    </row>
    <row r="653" spans="1:1" x14ac:dyDescent="0.2">
      <c r="A653" s="24"/>
    </row>
    <row r="654" spans="1:1" x14ac:dyDescent="0.2">
      <c r="A654" s="24"/>
    </row>
    <row r="655" spans="1:1" x14ac:dyDescent="0.2">
      <c r="A655" s="24"/>
    </row>
    <row r="656" spans="1:1" x14ac:dyDescent="0.2">
      <c r="A656" s="24"/>
    </row>
    <row r="657" spans="1:1" x14ac:dyDescent="0.2">
      <c r="A657" s="24"/>
    </row>
    <row r="658" spans="1:1" x14ac:dyDescent="0.2">
      <c r="A658" s="24"/>
    </row>
    <row r="659" spans="1:1" x14ac:dyDescent="0.2">
      <c r="A659" s="24"/>
    </row>
    <row r="660" spans="1:1" x14ac:dyDescent="0.2">
      <c r="A660" s="24"/>
    </row>
    <row r="661" spans="1:1" x14ac:dyDescent="0.2">
      <c r="A661" s="24"/>
    </row>
    <row r="662" spans="1:1" x14ac:dyDescent="0.2">
      <c r="A662" s="24"/>
    </row>
    <row r="663" spans="1:1" x14ac:dyDescent="0.2">
      <c r="A663" s="24"/>
    </row>
    <row r="664" spans="1:1" x14ac:dyDescent="0.2">
      <c r="A664" s="24"/>
    </row>
    <row r="665" spans="1:1" x14ac:dyDescent="0.2">
      <c r="A665" s="24"/>
    </row>
    <row r="666" spans="1:1" x14ac:dyDescent="0.2">
      <c r="A666" s="24"/>
    </row>
    <row r="667" spans="1:1" x14ac:dyDescent="0.2">
      <c r="A667" s="24"/>
    </row>
    <row r="668" spans="1:1" x14ac:dyDescent="0.2">
      <c r="A668" s="24"/>
    </row>
    <row r="669" spans="1:1" x14ac:dyDescent="0.2">
      <c r="A669" s="24"/>
    </row>
    <row r="670" spans="1:1" x14ac:dyDescent="0.2">
      <c r="A670" s="24"/>
    </row>
    <row r="671" spans="1:1" x14ac:dyDescent="0.2">
      <c r="A671" s="24"/>
    </row>
    <row r="672" spans="1:1" x14ac:dyDescent="0.2">
      <c r="A672" s="24"/>
    </row>
    <row r="673" spans="1:1" x14ac:dyDescent="0.2">
      <c r="A673" s="24"/>
    </row>
    <row r="674" spans="1:1" x14ac:dyDescent="0.2">
      <c r="A674" s="24"/>
    </row>
    <row r="675" spans="1:1" x14ac:dyDescent="0.2">
      <c r="A675" s="24"/>
    </row>
    <row r="676" spans="1:1" x14ac:dyDescent="0.2">
      <c r="A676" s="24"/>
    </row>
    <row r="677" spans="1:1" x14ac:dyDescent="0.2">
      <c r="A677" s="24"/>
    </row>
    <row r="678" spans="1:1" x14ac:dyDescent="0.2">
      <c r="A678" s="24"/>
    </row>
    <row r="679" spans="1:1" x14ac:dyDescent="0.2">
      <c r="A679" s="24"/>
    </row>
    <row r="680" spans="1:1" x14ac:dyDescent="0.2">
      <c r="A680" s="24"/>
    </row>
    <row r="681" spans="1:1" x14ac:dyDescent="0.2">
      <c r="A681" s="24"/>
    </row>
    <row r="682" spans="1:1" x14ac:dyDescent="0.2">
      <c r="A682" s="24"/>
    </row>
    <row r="683" spans="1:1" x14ac:dyDescent="0.2">
      <c r="A683" s="24"/>
    </row>
    <row r="684" spans="1:1" x14ac:dyDescent="0.2">
      <c r="A684" s="24"/>
    </row>
    <row r="685" spans="1:1" x14ac:dyDescent="0.2">
      <c r="A685" s="24"/>
    </row>
    <row r="686" spans="1:1" x14ac:dyDescent="0.2">
      <c r="A686" s="24"/>
    </row>
    <row r="687" spans="1:1" x14ac:dyDescent="0.2">
      <c r="A687" s="24"/>
    </row>
    <row r="688" spans="1:1" x14ac:dyDescent="0.2">
      <c r="A688" s="24"/>
    </row>
    <row r="689" spans="1:1" x14ac:dyDescent="0.2">
      <c r="A689" s="24"/>
    </row>
    <row r="690" spans="1:1" x14ac:dyDescent="0.2">
      <c r="A690" s="24"/>
    </row>
    <row r="691" spans="1:1" x14ac:dyDescent="0.2">
      <c r="A691" s="24"/>
    </row>
    <row r="692" spans="1:1" x14ac:dyDescent="0.2">
      <c r="A692" s="24"/>
    </row>
    <row r="693" spans="1:1" x14ac:dyDescent="0.2">
      <c r="A693" s="24"/>
    </row>
    <row r="694" spans="1:1" x14ac:dyDescent="0.2">
      <c r="A694" s="24"/>
    </row>
    <row r="695" spans="1:1" x14ac:dyDescent="0.2">
      <c r="A695" s="24"/>
    </row>
    <row r="696" spans="1:1" x14ac:dyDescent="0.2">
      <c r="A696" s="24"/>
    </row>
    <row r="697" spans="1:1" x14ac:dyDescent="0.2">
      <c r="A697" s="24"/>
    </row>
    <row r="698" spans="1:1" x14ac:dyDescent="0.2">
      <c r="A698" s="24"/>
    </row>
    <row r="699" spans="1:1" x14ac:dyDescent="0.2">
      <c r="A699" s="24"/>
    </row>
    <row r="700" spans="1:1" x14ac:dyDescent="0.2">
      <c r="A700" s="24"/>
    </row>
    <row r="701" spans="1:1" x14ac:dyDescent="0.2">
      <c r="A701" s="24"/>
    </row>
    <row r="702" spans="1:1" x14ac:dyDescent="0.2">
      <c r="A702" s="24"/>
    </row>
    <row r="703" spans="1:1" x14ac:dyDescent="0.2">
      <c r="A703" s="24"/>
    </row>
    <row r="704" spans="1:1" x14ac:dyDescent="0.2">
      <c r="A704" s="24"/>
    </row>
    <row r="705" spans="1:1" x14ac:dyDescent="0.2">
      <c r="A705" s="24"/>
    </row>
    <row r="706" spans="1:1" x14ac:dyDescent="0.2">
      <c r="A706" s="24"/>
    </row>
    <row r="707" spans="1:1" x14ac:dyDescent="0.2">
      <c r="A707" s="24"/>
    </row>
    <row r="708" spans="1:1" x14ac:dyDescent="0.2">
      <c r="A708" s="24"/>
    </row>
    <row r="709" spans="1:1" x14ac:dyDescent="0.2">
      <c r="A709" s="24"/>
    </row>
    <row r="710" spans="1:1" x14ac:dyDescent="0.2">
      <c r="A710" s="24"/>
    </row>
    <row r="711" spans="1:1" x14ac:dyDescent="0.2">
      <c r="A711" s="24"/>
    </row>
    <row r="712" spans="1:1" x14ac:dyDescent="0.2">
      <c r="A712" s="24"/>
    </row>
    <row r="713" spans="1:1" x14ac:dyDescent="0.2">
      <c r="A713" s="24"/>
    </row>
    <row r="714" spans="1:1" x14ac:dyDescent="0.2">
      <c r="A714" s="24"/>
    </row>
    <row r="715" spans="1:1" x14ac:dyDescent="0.2">
      <c r="A715" s="24"/>
    </row>
    <row r="716" spans="1:1" x14ac:dyDescent="0.2">
      <c r="A716" s="24"/>
    </row>
    <row r="717" spans="1:1" x14ac:dyDescent="0.2">
      <c r="A717" s="24"/>
    </row>
    <row r="718" spans="1:1" x14ac:dyDescent="0.2">
      <c r="A718" s="24"/>
    </row>
    <row r="719" spans="1:1" x14ac:dyDescent="0.2">
      <c r="A719" s="24"/>
    </row>
    <row r="720" spans="1:1" x14ac:dyDescent="0.2">
      <c r="A720" s="24"/>
    </row>
    <row r="721" spans="1:1" x14ac:dyDescent="0.2">
      <c r="A721" s="24"/>
    </row>
    <row r="722" spans="1:1" x14ac:dyDescent="0.2">
      <c r="A722" s="24"/>
    </row>
    <row r="723" spans="1:1" x14ac:dyDescent="0.2">
      <c r="A723" s="24"/>
    </row>
    <row r="724" spans="1:1" x14ac:dyDescent="0.2">
      <c r="A724" s="24"/>
    </row>
    <row r="725" spans="1:1" x14ac:dyDescent="0.2">
      <c r="A725" s="24"/>
    </row>
    <row r="726" spans="1:1" x14ac:dyDescent="0.2">
      <c r="A726" s="24"/>
    </row>
    <row r="727" spans="1:1" x14ac:dyDescent="0.2">
      <c r="A727" s="24"/>
    </row>
    <row r="728" spans="1:1" x14ac:dyDescent="0.2">
      <c r="A728" s="24"/>
    </row>
    <row r="729" spans="1:1" x14ac:dyDescent="0.2">
      <c r="A729" s="24"/>
    </row>
    <row r="730" spans="1:1" x14ac:dyDescent="0.2">
      <c r="A730" s="24"/>
    </row>
    <row r="731" spans="1:1" x14ac:dyDescent="0.2">
      <c r="A731" s="24"/>
    </row>
    <row r="732" spans="1:1" x14ac:dyDescent="0.2">
      <c r="A732" s="24"/>
    </row>
    <row r="733" spans="1:1" x14ac:dyDescent="0.2">
      <c r="A733" s="24"/>
    </row>
    <row r="734" spans="1:1" x14ac:dyDescent="0.2">
      <c r="A734" s="24"/>
    </row>
    <row r="735" spans="1:1" x14ac:dyDescent="0.2">
      <c r="A735" s="24"/>
    </row>
    <row r="736" spans="1:1" x14ac:dyDescent="0.2">
      <c r="A736" s="24"/>
    </row>
    <row r="737" spans="1:1" x14ac:dyDescent="0.2">
      <c r="A737" s="24"/>
    </row>
    <row r="738" spans="1:1" x14ac:dyDescent="0.2">
      <c r="A738" s="24"/>
    </row>
  </sheetData>
  <mergeCells count="118">
    <mergeCell ref="BI35:BJ35"/>
    <mergeCell ref="BI29:CM29"/>
    <mergeCell ref="BI1:CM1"/>
    <mergeCell ref="BI2:CM2"/>
    <mergeCell ref="BI3:CM3"/>
    <mergeCell ref="BI11:CM11"/>
    <mergeCell ref="BI20:CM20"/>
    <mergeCell ref="BI17:BJ17"/>
    <mergeCell ref="BI9:BJ9"/>
    <mergeCell ref="BI26:BJ26"/>
    <mergeCell ref="AD29:BG29"/>
    <mergeCell ref="AD66:BG66"/>
    <mergeCell ref="AD103:BG103"/>
    <mergeCell ref="AD140:BG140"/>
    <mergeCell ref="AD122:BG122"/>
    <mergeCell ref="AD131:BG131"/>
    <mergeCell ref="AD39:BG39"/>
    <mergeCell ref="AD76:BG76"/>
    <mergeCell ref="AD113:BG113"/>
    <mergeCell ref="AD85:BG85"/>
    <mergeCell ref="AD94:BG94"/>
    <mergeCell ref="AD20:BG20"/>
    <mergeCell ref="A112:AB112"/>
    <mergeCell ref="B113:F113"/>
    <mergeCell ref="G113:K113"/>
    <mergeCell ref="L113:P113"/>
    <mergeCell ref="Q113:U113"/>
    <mergeCell ref="V113:Z113"/>
    <mergeCell ref="AD112:BG112"/>
    <mergeCell ref="V71:Z71"/>
    <mergeCell ref="B69:F69"/>
    <mergeCell ref="G69:K69"/>
    <mergeCell ref="L69:P69"/>
    <mergeCell ref="Q69:U69"/>
    <mergeCell ref="V69:Z69"/>
    <mergeCell ref="A38:AB38"/>
    <mergeCell ref="B39:F39"/>
    <mergeCell ref="G39:K39"/>
    <mergeCell ref="L32:P32"/>
    <mergeCell ref="AA32:AA34"/>
    <mergeCell ref="B106:F106"/>
    <mergeCell ref="G106:K106"/>
    <mergeCell ref="L106:P106"/>
    <mergeCell ref="Q106:U106"/>
    <mergeCell ref="V106:Z106"/>
    <mergeCell ref="AD1:BG1"/>
    <mergeCell ref="AD2:BG2"/>
    <mergeCell ref="AD11:BG11"/>
    <mergeCell ref="B76:F76"/>
    <mergeCell ref="G76:K76"/>
    <mergeCell ref="L76:P76"/>
    <mergeCell ref="Q76:U76"/>
    <mergeCell ref="V76:Z76"/>
    <mergeCell ref="AD38:BG38"/>
    <mergeCell ref="AD48:BG48"/>
    <mergeCell ref="AD57:BG57"/>
    <mergeCell ref="A75:AB75"/>
    <mergeCell ref="AD75:BG75"/>
    <mergeCell ref="AA69:AA71"/>
    <mergeCell ref="B70:F70"/>
    <mergeCell ref="G70:K70"/>
    <mergeCell ref="L70:P70"/>
    <mergeCell ref="Q70:U70"/>
    <mergeCell ref="V70:Z70"/>
    <mergeCell ref="B71:F71"/>
    <mergeCell ref="G71:K71"/>
    <mergeCell ref="L71:P71"/>
    <mergeCell ref="Q71:U71"/>
    <mergeCell ref="A1:AB1"/>
    <mergeCell ref="V2:Z2"/>
    <mergeCell ref="V32:Z32"/>
    <mergeCell ref="V33:Z33"/>
    <mergeCell ref="V34:Z34"/>
    <mergeCell ref="B34:F34"/>
    <mergeCell ref="B33:F33"/>
    <mergeCell ref="G2:K2"/>
    <mergeCell ref="G33:K33"/>
    <mergeCell ref="G34:K34"/>
    <mergeCell ref="L34:P34"/>
    <mergeCell ref="Q2:U2"/>
    <mergeCell ref="B2:F2"/>
    <mergeCell ref="Q33:U33"/>
    <mergeCell ref="L33:P33"/>
    <mergeCell ref="Q34:U34"/>
    <mergeCell ref="L2:P2"/>
    <mergeCell ref="G32:K32"/>
    <mergeCell ref="Q32:U32"/>
    <mergeCell ref="B32:F32"/>
    <mergeCell ref="L39:P39"/>
    <mergeCell ref="Q39:U39"/>
    <mergeCell ref="V39:Z39"/>
    <mergeCell ref="AA106:AA108"/>
    <mergeCell ref="B107:F107"/>
    <mergeCell ref="G107:K107"/>
    <mergeCell ref="L107:P107"/>
    <mergeCell ref="Q107:U107"/>
    <mergeCell ref="V107:Z107"/>
    <mergeCell ref="B108:F108"/>
    <mergeCell ref="G108:K108"/>
    <mergeCell ref="L108:P108"/>
    <mergeCell ref="Q108:U108"/>
    <mergeCell ref="V108:Z108"/>
    <mergeCell ref="B143:F143"/>
    <mergeCell ref="G143:K143"/>
    <mergeCell ref="L143:P143"/>
    <mergeCell ref="Q143:U143"/>
    <mergeCell ref="V143:Z143"/>
    <mergeCell ref="AA143:AA145"/>
    <mergeCell ref="B144:F144"/>
    <mergeCell ref="G144:K144"/>
    <mergeCell ref="L144:P144"/>
    <mergeCell ref="Q144:U144"/>
    <mergeCell ref="V144:Z144"/>
    <mergeCell ref="B145:F145"/>
    <mergeCell ref="G145:K145"/>
    <mergeCell ref="L145:P145"/>
    <mergeCell ref="Q145:U145"/>
    <mergeCell ref="V145:Z145"/>
  </mergeCells>
  <phoneticPr fontId="0" type="noConversion"/>
  <pageMargins left="0.11811023622047245" right="0.15748031496062992" top="0.94488188976377963" bottom="0.31496062992125984" header="0.15748031496062992" footer="0.1574803149606299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ORE</cp:lastModifiedBy>
  <cp:lastPrinted>2018-06-04T09:53:33Z</cp:lastPrinted>
  <dcterms:created xsi:type="dcterms:W3CDTF">2003-06-13T07:01:41Z</dcterms:created>
  <dcterms:modified xsi:type="dcterms:W3CDTF">2023-09-19T10:00:35Z</dcterms:modified>
</cp:coreProperties>
</file>