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1230" windowWidth="6375" windowHeight="53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T6" i="1" l="1"/>
  <c r="AT5" i="1"/>
  <c r="AT4" i="1"/>
  <c r="AS9" i="1"/>
  <c r="L26" i="1" l="1"/>
  <c r="G26" i="1"/>
  <c r="B26" i="1"/>
  <c r="AT14" i="1" l="1"/>
  <c r="AT13" i="1"/>
  <c r="AT19" i="1"/>
  <c r="AT20" i="1"/>
  <c r="AT21" i="1"/>
  <c r="AT22" i="1"/>
  <c r="AT18" i="1"/>
  <c r="AD23" i="1"/>
  <c r="AS23" i="1" l="1"/>
  <c r="AR23" i="1"/>
  <c r="AR9" i="1"/>
  <c r="AQ23" i="1"/>
  <c r="AP23" i="1"/>
  <c r="AO23" i="1"/>
  <c r="AN23" i="1"/>
  <c r="AM23" i="1"/>
  <c r="AL23" i="1"/>
  <c r="AK23" i="1"/>
  <c r="AQ9" i="1"/>
  <c r="AP9" i="1"/>
  <c r="AO9" i="1"/>
  <c r="AN9" i="1"/>
  <c r="AM9" i="1"/>
  <c r="AL9" i="1"/>
  <c r="AK9" i="1"/>
  <c r="AJ23" i="1" l="1"/>
  <c r="AI23" i="1"/>
  <c r="AH23" i="1"/>
  <c r="AG23" i="1"/>
  <c r="AF23" i="1"/>
  <c r="AE23" i="1"/>
  <c r="AT23" i="1" l="1"/>
  <c r="AE9" i="1"/>
  <c r="AF9" i="1"/>
  <c r="AG9" i="1"/>
  <c r="AH9" i="1"/>
  <c r="AI9" i="1"/>
  <c r="AJ9" i="1"/>
  <c r="AD9" i="1"/>
  <c r="AT9" i="1" s="1"/>
  <c r="AA4" i="1"/>
  <c r="V26" i="1" l="1"/>
  <c r="Q26" i="1"/>
  <c r="AA17" i="1" l="1"/>
  <c r="AA18" i="1"/>
  <c r="AA19" i="1"/>
  <c r="AA5" i="1" l="1"/>
  <c r="AA6" i="1"/>
  <c r="AA7" i="1"/>
  <c r="AA8" i="1"/>
  <c r="AA9" i="1"/>
  <c r="AA10" i="1"/>
  <c r="AA12" i="1"/>
  <c r="AA13" i="1"/>
  <c r="AA14" i="1"/>
  <c r="AA15" i="1"/>
  <c r="AA16" i="1"/>
  <c r="AA26" i="1" l="1"/>
</calcChain>
</file>

<file path=xl/sharedStrings.xml><?xml version="1.0" encoding="utf-8"?>
<sst xmlns="http://schemas.openxmlformats.org/spreadsheetml/2006/main" count="194" uniqueCount="136">
  <si>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</si>
  <si>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</si>
  <si>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</si>
  <si>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</si>
  <si>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</si>
  <si>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</si>
  <si>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</si>
  <si>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</si>
  <si>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</si>
  <si>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</si>
  <si>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</si>
  <si>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</si>
  <si>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</si>
  <si>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</si>
  <si>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</si>
  <si>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X</t>
  </si>
  <si>
    <t>na 1 zaw.</t>
  </si>
  <si>
    <t>Średnia</t>
  </si>
  <si>
    <t>śr.</t>
  </si>
  <si>
    <t>zw</t>
  </si>
  <si>
    <t>por</t>
  </si>
  <si>
    <t>rem</t>
  </si>
  <si>
    <t>pkt</t>
  </si>
  <si>
    <t>…</t>
  </si>
  <si>
    <t>BILANS ZŁOWIONYCH RYB</t>
  </si>
  <si>
    <t>MIEJSCA W SEKTORZE</t>
  </si>
  <si>
    <t>1 pkt za remis, 0 pkt za przegraną</t>
  </si>
  <si>
    <t>26 MME</t>
  </si>
  <si>
    <t>sektor 5</t>
  </si>
  <si>
    <t>2 punkty za wygranie łowienia na łódce</t>
  </si>
  <si>
    <t>Tura 1 - środa - 6 VII (8.00-11.00)</t>
  </si>
  <si>
    <t>Tura 2 - środa - 6 VII (16.00-19.00)</t>
  </si>
  <si>
    <t>Tura 3 - czwartek - 7 VII (8.00-11.00)</t>
  </si>
  <si>
    <t>Tura 4 - piątek - 8 VII (8.00-11.00)</t>
  </si>
  <si>
    <t>Tura 5 - piątek - 8 VII (16.00-19.00)</t>
  </si>
  <si>
    <t>Rosvoll NOR</t>
  </si>
  <si>
    <t>Roe NOR</t>
  </si>
  <si>
    <t>Croucher NOR</t>
  </si>
  <si>
    <t>Nilssen NOR</t>
  </si>
  <si>
    <t>Kallio FIN</t>
  </si>
  <si>
    <t>Hyvari FIN</t>
  </si>
  <si>
    <t>Toivonen FIN</t>
  </si>
  <si>
    <t>Ristolainen FIN</t>
  </si>
  <si>
    <t>Myllymaki FIN</t>
  </si>
  <si>
    <t>Mlynarcik SVK</t>
  </si>
  <si>
    <t>Klauco SVK</t>
  </si>
  <si>
    <t>Horsky SVK</t>
  </si>
  <si>
    <t>Teluch SVK</t>
  </si>
  <si>
    <t>Benko SVK</t>
  </si>
  <si>
    <t>Maher ENG</t>
  </si>
  <si>
    <t>Vermeulen ENG</t>
  </si>
  <si>
    <t>Bangham ENG</t>
  </si>
  <si>
    <t>Withyman ENG</t>
  </si>
  <si>
    <t>Ersbjors M. SWE</t>
  </si>
  <si>
    <t>Ersbjors D. SWE</t>
  </si>
  <si>
    <t>Ceccon SWE</t>
  </si>
  <si>
    <t>Karlsson SWE</t>
  </si>
  <si>
    <t>Groentjes NED</t>
  </si>
  <si>
    <t>Van Wely NED</t>
  </si>
  <si>
    <t>Van Bilsen NED</t>
  </si>
  <si>
    <t>Borgman NED</t>
  </si>
  <si>
    <t>Vroegind NED</t>
  </si>
  <si>
    <t>Hadareanu ROM</t>
  </si>
  <si>
    <t>Tatar ROM</t>
  </si>
  <si>
    <t>Buzas ROM</t>
  </si>
  <si>
    <t>Trimbitas ROM</t>
  </si>
  <si>
    <t>Garcia JA ESP</t>
  </si>
  <si>
    <t>Rocha ESP</t>
  </si>
  <si>
    <t>Barrachina ESP</t>
  </si>
  <si>
    <t>Garcia AS ESP</t>
  </si>
  <si>
    <t>Bernard ESP</t>
  </si>
  <si>
    <t>Dupont BEL</t>
  </si>
  <si>
    <t>Ruisseau BEL</t>
  </si>
  <si>
    <t>Curvers BEL</t>
  </si>
  <si>
    <t>Bracco BEL</t>
  </si>
  <si>
    <t>Coquette BEL</t>
  </si>
  <si>
    <t>Caraveo FRA</t>
  </si>
  <si>
    <t>Mathieu FRA</t>
  </si>
  <si>
    <t>Fournier FRA</t>
  </si>
  <si>
    <t>Saint Aman FRA</t>
  </si>
  <si>
    <t>Federico SA ITA</t>
  </si>
  <si>
    <t>Brunelli ITA</t>
  </si>
  <si>
    <t>Beretta ITA</t>
  </si>
  <si>
    <t>Pietrosino ITA</t>
  </si>
  <si>
    <t>Glynn IRL</t>
  </si>
  <si>
    <t>Conroy IRL</t>
  </si>
  <si>
    <t>Kerr IRL</t>
  </si>
  <si>
    <t>Kouba CZE</t>
  </si>
  <si>
    <t>Hosenseidl CZE</t>
  </si>
  <si>
    <t>Vancura CZE</t>
  </si>
  <si>
    <t>Heimlich CZE</t>
  </si>
  <si>
    <t>Vecverdins LAT</t>
  </si>
  <si>
    <t>Strods LAT</t>
  </si>
  <si>
    <t>Lacis LAT</t>
  </si>
  <si>
    <t>Berzins LAT</t>
  </si>
  <si>
    <t>Vitolins LAT</t>
  </si>
  <si>
    <t>Pisco POR</t>
  </si>
  <si>
    <t>Ferreira POR</t>
  </si>
  <si>
    <t>Ribeiro POR</t>
  </si>
  <si>
    <t>Barbosa POR</t>
  </si>
  <si>
    <t>Gomes POR</t>
  </si>
  <si>
    <t>Greszta POL</t>
  </si>
  <si>
    <t>Konieczny G. POL</t>
  </si>
  <si>
    <t>Lp.</t>
  </si>
  <si>
    <t>Suma</t>
  </si>
  <si>
    <t>Higgins IRL</t>
  </si>
  <si>
    <t>Baldwin ENG</t>
  </si>
  <si>
    <t>Bertuzzi ITA</t>
  </si>
  <si>
    <t>Mc Crane IRL</t>
  </si>
  <si>
    <t>Suciawa ROM</t>
  </si>
  <si>
    <t>Starychvojtu CZE</t>
  </si>
  <si>
    <t>Olson SWE</t>
  </si>
  <si>
    <t>Wnękowicz POL</t>
  </si>
  <si>
    <t>Botnewik NOR</t>
  </si>
  <si>
    <t>Fejkiel POL</t>
  </si>
  <si>
    <t>Kowalski POL</t>
  </si>
  <si>
    <t>FRA</t>
  </si>
  <si>
    <t>ESP</t>
  </si>
  <si>
    <t>FIN</t>
  </si>
  <si>
    <t>POL</t>
  </si>
  <si>
    <t>SVK</t>
  </si>
  <si>
    <t>NOR</t>
  </si>
  <si>
    <t>CZE</t>
  </si>
  <si>
    <t>ITA</t>
  </si>
  <si>
    <t>POR</t>
  </si>
  <si>
    <t>ENG</t>
  </si>
  <si>
    <t>ROM</t>
  </si>
  <si>
    <t>SWE</t>
  </si>
  <si>
    <t>BEL</t>
  </si>
  <si>
    <t>LAT</t>
  </si>
  <si>
    <t>NED</t>
  </si>
  <si>
    <t>IRL</t>
  </si>
  <si>
    <t>26 Muchowe Mistrzostwa Europy 2022 Norwegia - sektor 5 (jezioro Storsjoen) - łowienie z łodzi</t>
  </si>
  <si>
    <t>BILANS ZAWODNIKÓW - jezioro (łowienie z łodzi</t>
  </si>
  <si>
    <t>drużyny wg miejsc 1-16</t>
  </si>
  <si>
    <t>Poirier 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</si>
</sst>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7"/>
      <name val="Arial CE"/>
      <charset val="238"/>
    </font>
    <font>
      <b/>
      <sz val="8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sz val="7.5"/>
      <name val="Arial CE"/>
      <charset val="238"/>
    </font>
    <font>
      <b/>
      <sz val="7.5"/>
      <name val="Arial CE"/>
      <charset val="238"/>
    </font>
    <font>
      <sz val="8"/>
      <name val="Arial CE"/>
      <charset val="238"/>
    </font>
    <font>
      <sz val="6"/>
      <name val="Arial CE"/>
      <charset val="238"/>
    </font>
    <font>
      <b/>
      <sz val="9"/>
      <name val="Arial CE"/>
      <charset val="238"/>
    </font>
    <font>
      <b/>
      <sz val="7"/>
      <color rgb="FFFF0000"/>
      <name val="Arial CE"/>
      <charset val="238"/>
    </font>
    <font>
      <b/>
      <sz val="8"/>
      <color rgb="FFFF0000"/>
      <name val="Arial CE"/>
      <charset val="238"/>
    </font>
    <font>
      <sz val="7.5"/>
      <color rgb="FFFF0000"/>
      <name val="Arial CE"/>
      <charset val="238"/>
    </font>
    <font>
      <b/>
      <sz val="7.5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7" fillId="5" borderId="2" xfId="1" applyFont="1" applyFill="1" applyBorder="1" applyAlignment="1">
      <alignment horizontal="center" vertical="center"/>
    </xf>
    <xf numFmtId="164" fontId="6" fillId="5" borderId="2" xfId="1" applyNumberFormat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1" fontId="6" fillId="5" borderId="2" xfId="1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" fontId="8" fillId="0" borderId="0" xfId="0" applyNumberFormat="1" applyFont="1"/>
    <xf numFmtId="0" fontId="8" fillId="2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2" borderId="0" xfId="0" applyFont="1" applyFill="1"/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7" fillId="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 wrapText="1"/>
    </xf>
    <xf numFmtId="0" fontId="14" fillId="5" borderId="2" xfId="1" applyFont="1" applyFill="1" applyBorder="1" applyAlignment="1">
      <alignment horizontal="center" vertical="center"/>
    </xf>
    <xf numFmtId="164" fontId="13" fillId="5" borderId="2" xfId="1" applyNumberFormat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1" fontId="13" fillId="5" borderId="2" xfId="1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horizontal="center" vertical="center"/>
    </xf>
    <xf numFmtId="164" fontId="13" fillId="3" borderId="2" xfId="1" applyNumberFormat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1" fontId="13" fillId="3" borderId="2" xfId="1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zoomScale="90" zoomScaleNormal="90" workbookViewId="0">
      <selection sqref="A1:AA1"/>
    </sheetView>
  </sheetViews>
  <sheetFormatPr defaultRowHeight="11.25" x14ac:dyDescent="0.2"/>
  <cols>
    <col min="1" max="1" width="6.85546875" style="52" bestFit="1" customWidth="1"/>
    <col min="2" max="2" width="12.42578125" style="35" bestFit="1" customWidth="1"/>
    <col min="3" max="3" width="4" style="34" bestFit="1" customWidth="1"/>
    <col min="4" max="4" width="4" style="34" customWidth="1"/>
    <col min="5" max="5" width="4.42578125" style="34" customWidth="1"/>
    <col min="6" max="6" width="4.28515625" style="34" customWidth="1"/>
    <col min="7" max="7" width="12.28515625" style="34" customWidth="1"/>
    <col min="8" max="8" width="4" style="34" bestFit="1" customWidth="1"/>
    <col min="9" max="9" width="4" style="53" customWidth="1"/>
    <col min="10" max="10" width="4.42578125" style="34" customWidth="1"/>
    <col min="11" max="11" width="4.28515625" style="34" customWidth="1"/>
    <col min="12" max="12" width="13.5703125" style="34" customWidth="1"/>
    <col min="13" max="13" width="4" style="34" bestFit="1" customWidth="1"/>
    <col min="14" max="14" width="4" style="53" customWidth="1"/>
    <col min="15" max="15" width="4.42578125" style="34" customWidth="1"/>
    <col min="16" max="16" width="4.28515625" style="34" customWidth="1"/>
    <col min="17" max="17" width="13.140625" style="34" customWidth="1"/>
    <col min="18" max="18" width="4" style="34" bestFit="1" customWidth="1"/>
    <col min="19" max="19" width="4" style="53" customWidth="1"/>
    <col min="20" max="20" width="4.42578125" style="34" customWidth="1"/>
    <col min="21" max="21" width="4.28515625" style="34" customWidth="1"/>
    <col min="22" max="22" width="11.7109375" style="34" customWidth="1"/>
    <col min="23" max="23" width="4" style="34" bestFit="1" customWidth="1"/>
    <col min="24" max="24" width="4" style="53" bestFit="1" customWidth="1"/>
    <col min="25" max="25" width="4.42578125" style="34" bestFit="1" customWidth="1"/>
    <col min="26" max="26" width="4.28515625" style="34" customWidth="1"/>
    <col min="27" max="27" width="7.42578125" style="34" customWidth="1"/>
    <col min="28" max="28" width="1.140625" style="34" customWidth="1"/>
    <col min="29" max="29" width="5.5703125" style="34" bestFit="1" customWidth="1"/>
    <col min="30" max="31" width="3.5703125" style="35" bestFit="1" customWidth="1"/>
    <col min="32" max="32" width="3.28515625" style="35" bestFit="1" customWidth="1"/>
    <col min="33" max="34" width="3.7109375" style="35" bestFit="1" customWidth="1"/>
    <col min="35" max="35" width="4" style="35" bestFit="1" customWidth="1"/>
    <col min="36" max="36" width="3.7109375" style="35" bestFit="1" customWidth="1"/>
    <col min="37" max="37" width="3" style="35" bestFit="1" customWidth="1"/>
    <col min="38" max="39" width="3.85546875" style="35" customWidth="1"/>
    <col min="40" max="41" width="4" style="35" bestFit="1" customWidth="1"/>
    <col min="42" max="42" width="3.7109375" style="35" bestFit="1" customWidth="1"/>
    <col min="43" max="43" width="3.28515625" style="35" bestFit="1" customWidth="1"/>
    <col min="44" max="44" width="3.85546875" style="35" customWidth="1"/>
    <col min="45" max="45" width="3.28515625" style="35" bestFit="1" customWidth="1"/>
    <col min="46" max="46" width="3" style="35" bestFit="1" customWidth="1"/>
    <col min="47" max="16384" width="9.140625" style="35"/>
  </cols>
  <sheetData>
    <row r="1" spans="1:46" s="18" customFormat="1" ht="15.75" x14ac:dyDescent="0.2">
      <c r="A1" s="87" t="s">
        <v>132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17"/>
      <c r="AC1" s="17"/>
      <c r="AD1" s="70" t="s">
        <v>133</v>
      </c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2"/>
    </row>
    <row r="2" spans="1:46" s="22" customFormat="1" ht="12" customHeight="1" x14ac:dyDescent="0.2">
      <c r="A2" s="19" t="s">
        <v>8</v>
      </c>
      <c r="B2" s="88" t="s">
        <v>30</v>
      </c>
      <c r="C2" s="88"/>
      <c r="D2" s="88"/>
      <c r="E2" s="88"/>
      <c r="F2" s="88"/>
      <c r="G2" s="89" t="s">
        <v>31</v>
      </c>
      <c r="H2" s="89"/>
      <c r="I2" s="89"/>
      <c r="J2" s="89"/>
      <c r="K2" s="89"/>
      <c r="L2" s="89" t="s">
        <v>32</v>
      </c>
      <c r="M2" s="89"/>
      <c r="N2" s="89"/>
      <c r="O2" s="89"/>
      <c r="P2" s="89"/>
      <c r="Q2" s="89" t="s">
        <v>33</v>
      </c>
      <c r="R2" s="89"/>
      <c r="S2" s="89"/>
      <c r="T2" s="89"/>
      <c r="U2" s="89"/>
      <c r="V2" s="88" t="s">
        <v>34</v>
      </c>
      <c r="W2" s="88"/>
      <c r="X2" s="88"/>
      <c r="Y2" s="88"/>
      <c r="Z2" s="88"/>
      <c r="AA2" s="20" t="s">
        <v>9</v>
      </c>
      <c r="AB2" s="21"/>
      <c r="AC2" s="21"/>
      <c r="AD2" s="70" t="s">
        <v>134</v>
      </c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2"/>
    </row>
    <row r="3" spans="1:46" s="22" customFormat="1" ht="12" customHeight="1" x14ac:dyDescent="0.2">
      <c r="A3" s="20" t="s">
        <v>14</v>
      </c>
      <c r="B3" s="23" t="s">
        <v>7</v>
      </c>
      <c r="C3" s="24" t="s">
        <v>0</v>
      </c>
      <c r="D3" s="24" t="s">
        <v>1</v>
      </c>
      <c r="E3" s="24" t="s">
        <v>2</v>
      </c>
      <c r="F3" s="24" t="s">
        <v>13</v>
      </c>
      <c r="G3" s="25" t="s">
        <v>7</v>
      </c>
      <c r="H3" s="24" t="s">
        <v>0</v>
      </c>
      <c r="I3" s="26" t="s">
        <v>1</v>
      </c>
      <c r="J3" s="24" t="s">
        <v>2</v>
      </c>
      <c r="K3" s="24" t="s">
        <v>13</v>
      </c>
      <c r="L3" s="25" t="s">
        <v>7</v>
      </c>
      <c r="M3" s="24" t="s">
        <v>0</v>
      </c>
      <c r="N3" s="26" t="s">
        <v>1</v>
      </c>
      <c r="O3" s="24" t="s">
        <v>2</v>
      </c>
      <c r="P3" s="24" t="s">
        <v>13</v>
      </c>
      <c r="Q3" s="23" t="s">
        <v>7</v>
      </c>
      <c r="R3" s="24" t="s">
        <v>0</v>
      </c>
      <c r="S3" s="26" t="s">
        <v>1</v>
      </c>
      <c r="T3" s="24" t="s">
        <v>2</v>
      </c>
      <c r="U3" s="24" t="s">
        <v>13</v>
      </c>
      <c r="V3" s="23" t="s">
        <v>7</v>
      </c>
      <c r="W3" s="24" t="s">
        <v>0</v>
      </c>
      <c r="X3" s="26" t="s">
        <v>1</v>
      </c>
      <c r="Y3" s="24" t="s">
        <v>2</v>
      </c>
      <c r="Z3" s="24" t="s">
        <v>13</v>
      </c>
      <c r="AA3" s="24" t="s">
        <v>10</v>
      </c>
      <c r="AB3" s="21"/>
      <c r="AC3" s="21"/>
      <c r="AD3" s="11" t="s">
        <v>116</v>
      </c>
      <c r="AE3" s="11" t="s">
        <v>117</v>
      </c>
      <c r="AF3" s="11" t="s">
        <v>118</v>
      </c>
      <c r="AG3" s="56" t="s">
        <v>119</v>
      </c>
      <c r="AH3" s="11" t="s">
        <v>120</v>
      </c>
      <c r="AI3" s="11" t="s">
        <v>121</v>
      </c>
      <c r="AJ3" s="11" t="s">
        <v>122</v>
      </c>
      <c r="AK3" s="11" t="s">
        <v>123</v>
      </c>
      <c r="AL3" s="11" t="s">
        <v>124</v>
      </c>
      <c r="AM3" s="11" t="s">
        <v>125</v>
      </c>
      <c r="AN3" s="11" t="s">
        <v>126</v>
      </c>
      <c r="AO3" s="11" t="s">
        <v>127</v>
      </c>
      <c r="AP3" s="11" t="s">
        <v>128</v>
      </c>
      <c r="AQ3" s="11" t="s">
        <v>129</v>
      </c>
      <c r="AR3" s="11" t="s">
        <v>130</v>
      </c>
      <c r="AS3" s="11" t="s">
        <v>131</v>
      </c>
      <c r="AT3" s="4" t="s">
        <v>18</v>
      </c>
    </row>
    <row r="4" spans="1:46" ht="12.95" customHeight="1" x14ac:dyDescent="0.2">
      <c r="A4" s="27">
        <v>1</v>
      </c>
      <c r="B4" s="28" t="s">
        <v>46</v>
      </c>
      <c r="C4" s="29">
        <v>6</v>
      </c>
      <c r="D4" s="30">
        <v>45.1</v>
      </c>
      <c r="E4" s="31">
        <v>4400</v>
      </c>
      <c r="F4" s="32">
        <v>4</v>
      </c>
      <c r="G4" s="28" t="s">
        <v>96</v>
      </c>
      <c r="H4" s="29">
        <v>4</v>
      </c>
      <c r="I4" s="30">
        <v>48</v>
      </c>
      <c r="J4" s="31">
        <v>3280</v>
      </c>
      <c r="K4" s="32">
        <v>9</v>
      </c>
      <c r="L4" s="28" t="s">
        <v>55</v>
      </c>
      <c r="M4" s="29">
        <v>2</v>
      </c>
      <c r="N4" s="30">
        <v>31</v>
      </c>
      <c r="O4" s="31">
        <v>1420</v>
      </c>
      <c r="P4" s="32">
        <v>14</v>
      </c>
      <c r="Q4" s="28" t="s">
        <v>67</v>
      </c>
      <c r="R4" s="29">
        <v>1</v>
      </c>
      <c r="S4" s="30">
        <v>21.5</v>
      </c>
      <c r="T4" s="31">
        <v>540</v>
      </c>
      <c r="U4" s="32">
        <v>15</v>
      </c>
      <c r="V4" s="28" t="s">
        <v>90</v>
      </c>
      <c r="W4" s="29">
        <v>3</v>
      </c>
      <c r="X4" s="30">
        <v>37.1</v>
      </c>
      <c r="Y4" s="31">
        <v>2220</v>
      </c>
      <c r="Z4" s="32">
        <v>6</v>
      </c>
      <c r="AA4" s="33">
        <f>SUM(C4,H4,M4,R4,W4)</f>
        <v>16</v>
      </c>
      <c r="AC4" s="8" t="s">
        <v>19</v>
      </c>
      <c r="AD4" s="1">
        <v>1</v>
      </c>
      <c r="AE4" s="1">
        <v>3</v>
      </c>
      <c r="AF4" s="1">
        <v>2</v>
      </c>
      <c r="AG4" s="57">
        <v>3</v>
      </c>
      <c r="AH4" s="1">
        <v>5</v>
      </c>
      <c r="AI4" s="1">
        <v>4</v>
      </c>
      <c r="AJ4" s="1">
        <v>1</v>
      </c>
      <c r="AK4" s="1">
        <v>4</v>
      </c>
      <c r="AL4" s="1">
        <v>2</v>
      </c>
      <c r="AM4" s="1">
        <v>2</v>
      </c>
      <c r="AN4" s="1">
        <v>2</v>
      </c>
      <c r="AO4" s="1">
        <v>1</v>
      </c>
      <c r="AP4" s="1">
        <v>0</v>
      </c>
      <c r="AQ4" s="1">
        <v>0</v>
      </c>
      <c r="AR4" s="1">
        <v>2</v>
      </c>
      <c r="AS4" s="1">
        <v>1</v>
      </c>
      <c r="AT4" s="5">
        <f>SUM(AD4:AS4)/16</f>
        <v>2.0625</v>
      </c>
    </row>
    <row r="5" spans="1:46" ht="12.95" customHeight="1" x14ac:dyDescent="0.2">
      <c r="A5" s="27">
        <v>2</v>
      </c>
      <c r="B5" s="28" t="s">
        <v>51</v>
      </c>
      <c r="C5" s="29">
        <v>5</v>
      </c>
      <c r="D5" s="30">
        <v>39.9</v>
      </c>
      <c r="E5" s="31">
        <v>3780</v>
      </c>
      <c r="F5" s="32">
        <v>6</v>
      </c>
      <c r="G5" s="28" t="s">
        <v>62</v>
      </c>
      <c r="H5" s="29">
        <v>1</v>
      </c>
      <c r="I5" s="30">
        <v>28.1</v>
      </c>
      <c r="J5" s="31">
        <v>680</v>
      </c>
      <c r="K5" s="32">
        <v>15</v>
      </c>
      <c r="L5" s="28" t="s">
        <v>94</v>
      </c>
      <c r="M5" s="29">
        <v>1</v>
      </c>
      <c r="N5" s="30">
        <v>25.3</v>
      </c>
      <c r="O5" s="31">
        <v>620</v>
      </c>
      <c r="P5" s="32">
        <v>15</v>
      </c>
      <c r="Q5" s="28" t="s">
        <v>86</v>
      </c>
      <c r="R5" s="29">
        <v>1</v>
      </c>
      <c r="S5" s="30">
        <v>22</v>
      </c>
      <c r="T5" s="31">
        <v>540</v>
      </c>
      <c r="U5" s="32">
        <v>14</v>
      </c>
      <c r="V5" s="28" t="s">
        <v>61</v>
      </c>
      <c r="W5" s="29">
        <v>3</v>
      </c>
      <c r="X5" s="30">
        <v>39.1</v>
      </c>
      <c r="Y5" s="31">
        <v>2420</v>
      </c>
      <c r="Z5" s="32">
        <v>5</v>
      </c>
      <c r="AA5" s="33">
        <f>SUM(C5,H5,M5,R5,W5)</f>
        <v>11</v>
      </c>
      <c r="AC5" s="8" t="s">
        <v>21</v>
      </c>
      <c r="AD5" s="1">
        <v>1</v>
      </c>
      <c r="AE5" s="1">
        <v>2</v>
      </c>
      <c r="AF5" s="1">
        <v>1</v>
      </c>
      <c r="AG5" s="57">
        <v>1</v>
      </c>
      <c r="AH5" s="1">
        <v>0</v>
      </c>
      <c r="AI5" s="1">
        <v>0</v>
      </c>
      <c r="AJ5" s="1">
        <v>1</v>
      </c>
      <c r="AK5" s="1">
        <v>1</v>
      </c>
      <c r="AL5" s="1">
        <v>1</v>
      </c>
      <c r="AM5" s="1">
        <v>2</v>
      </c>
      <c r="AN5" s="1">
        <v>1</v>
      </c>
      <c r="AO5" s="1">
        <v>0</v>
      </c>
      <c r="AP5" s="1">
        <v>0</v>
      </c>
      <c r="AQ5" s="1">
        <v>0</v>
      </c>
      <c r="AR5" s="1">
        <v>1</v>
      </c>
      <c r="AS5" s="1">
        <v>2</v>
      </c>
      <c r="AT5" s="5">
        <f>SUM(AD5:AS5)/16</f>
        <v>0.875</v>
      </c>
    </row>
    <row r="6" spans="1:46" ht="12.95" customHeight="1" x14ac:dyDescent="0.2">
      <c r="A6" s="36">
        <v>3</v>
      </c>
      <c r="B6" s="60" t="s">
        <v>115</v>
      </c>
      <c r="C6" s="61">
        <v>6</v>
      </c>
      <c r="D6" s="62">
        <v>47.7</v>
      </c>
      <c r="E6" s="63">
        <v>5740</v>
      </c>
      <c r="F6" s="64">
        <v>2</v>
      </c>
      <c r="G6" s="37" t="s">
        <v>89</v>
      </c>
      <c r="H6" s="38">
        <v>4</v>
      </c>
      <c r="I6" s="39">
        <v>38.200000000000003</v>
      </c>
      <c r="J6" s="40">
        <v>3040</v>
      </c>
      <c r="K6" s="41">
        <v>10</v>
      </c>
      <c r="L6" s="37" t="s">
        <v>42</v>
      </c>
      <c r="M6" s="38">
        <v>5</v>
      </c>
      <c r="N6" s="39">
        <v>33.5</v>
      </c>
      <c r="O6" s="40">
        <v>3540</v>
      </c>
      <c r="P6" s="41">
        <v>4</v>
      </c>
      <c r="Q6" s="37" t="s">
        <v>77</v>
      </c>
      <c r="R6" s="38">
        <v>7</v>
      </c>
      <c r="S6" s="39">
        <v>43.6</v>
      </c>
      <c r="T6" s="40">
        <v>5460</v>
      </c>
      <c r="U6" s="41">
        <v>2</v>
      </c>
      <c r="V6" s="37" t="s">
        <v>111</v>
      </c>
      <c r="W6" s="38">
        <v>1</v>
      </c>
      <c r="X6" s="39">
        <v>33.200000000000003</v>
      </c>
      <c r="Y6" s="40">
        <v>780</v>
      </c>
      <c r="Z6" s="41">
        <v>12</v>
      </c>
      <c r="AA6" s="42">
        <f t="shared" ref="AA6:AA19" si="0">SUM(C6,H6,M6,R6,W6)</f>
        <v>23</v>
      </c>
      <c r="AC6" s="8" t="s">
        <v>20</v>
      </c>
      <c r="AD6" s="1">
        <v>3</v>
      </c>
      <c r="AE6" s="1">
        <v>0</v>
      </c>
      <c r="AF6" s="1">
        <v>2</v>
      </c>
      <c r="AG6" s="57">
        <v>1</v>
      </c>
      <c r="AH6" s="1">
        <v>0</v>
      </c>
      <c r="AI6" s="1">
        <v>1</v>
      </c>
      <c r="AJ6" s="1">
        <v>3</v>
      </c>
      <c r="AK6" s="1">
        <v>0</v>
      </c>
      <c r="AL6" s="1">
        <v>2</v>
      </c>
      <c r="AM6" s="1">
        <v>1</v>
      </c>
      <c r="AN6" s="1">
        <v>2</v>
      </c>
      <c r="AO6" s="1">
        <v>4</v>
      </c>
      <c r="AP6" s="1">
        <v>5</v>
      </c>
      <c r="AQ6" s="1">
        <v>5</v>
      </c>
      <c r="AR6" s="1">
        <v>2</v>
      </c>
      <c r="AS6" s="1">
        <v>2</v>
      </c>
      <c r="AT6" s="5">
        <f>SUM(AD6:AS6)/16</f>
        <v>2.0625</v>
      </c>
    </row>
    <row r="7" spans="1:46" ht="12.95" customHeight="1" x14ac:dyDescent="0.2">
      <c r="A7" s="36">
        <v>4</v>
      </c>
      <c r="B7" s="37" t="s">
        <v>75</v>
      </c>
      <c r="C7" s="38">
        <v>3</v>
      </c>
      <c r="D7" s="39">
        <v>45</v>
      </c>
      <c r="E7" s="40">
        <v>2380</v>
      </c>
      <c r="F7" s="41">
        <v>10</v>
      </c>
      <c r="G7" s="37" t="s">
        <v>48</v>
      </c>
      <c r="H7" s="38">
        <v>5</v>
      </c>
      <c r="I7" s="39">
        <v>36.799999999999997</v>
      </c>
      <c r="J7" s="40">
        <v>3780</v>
      </c>
      <c r="K7" s="41">
        <v>5</v>
      </c>
      <c r="L7" s="37" t="s">
        <v>70</v>
      </c>
      <c r="M7" s="38">
        <v>6</v>
      </c>
      <c r="N7" s="39">
        <v>31.1</v>
      </c>
      <c r="O7" s="40">
        <v>3820</v>
      </c>
      <c r="P7" s="41">
        <v>3</v>
      </c>
      <c r="Q7" s="37" t="s">
        <v>97</v>
      </c>
      <c r="R7" s="38">
        <v>3</v>
      </c>
      <c r="S7" s="39">
        <v>41.4</v>
      </c>
      <c r="T7" s="40">
        <v>2380</v>
      </c>
      <c r="U7" s="41">
        <v>9</v>
      </c>
      <c r="V7" s="37" t="s">
        <v>36</v>
      </c>
      <c r="W7" s="38">
        <v>2</v>
      </c>
      <c r="X7" s="39">
        <v>43.3</v>
      </c>
      <c r="Y7" s="40">
        <v>1540</v>
      </c>
      <c r="Z7" s="41">
        <v>9</v>
      </c>
      <c r="AA7" s="42">
        <f t="shared" si="0"/>
        <v>19</v>
      </c>
      <c r="AC7" s="9"/>
      <c r="AD7" s="77" t="s">
        <v>29</v>
      </c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9"/>
    </row>
    <row r="8" spans="1:46" ht="12.95" customHeight="1" x14ac:dyDescent="0.2">
      <c r="A8" s="27">
        <v>5</v>
      </c>
      <c r="B8" s="28" t="s">
        <v>64</v>
      </c>
      <c r="C8" s="29">
        <v>1</v>
      </c>
      <c r="D8" s="30">
        <v>23</v>
      </c>
      <c r="E8" s="31">
        <v>560</v>
      </c>
      <c r="F8" s="32">
        <v>16</v>
      </c>
      <c r="G8" s="28" t="s">
        <v>106</v>
      </c>
      <c r="H8" s="29">
        <v>4</v>
      </c>
      <c r="I8" s="30">
        <v>33.200000000000003</v>
      </c>
      <c r="J8" s="31">
        <v>2860</v>
      </c>
      <c r="K8" s="32">
        <v>11</v>
      </c>
      <c r="L8" s="28" t="s">
        <v>107</v>
      </c>
      <c r="M8" s="29">
        <v>7</v>
      </c>
      <c r="N8" s="30">
        <v>37.5</v>
      </c>
      <c r="O8" s="31">
        <v>5340</v>
      </c>
      <c r="P8" s="32">
        <v>2</v>
      </c>
      <c r="Q8" s="28" t="s">
        <v>110</v>
      </c>
      <c r="R8" s="29">
        <v>7</v>
      </c>
      <c r="S8" s="30">
        <v>36.200000000000003</v>
      </c>
      <c r="T8" s="31">
        <v>5180</v>
      </c>
      <c r="U8" s="32">
        <v>3</v>
      </c>
      <c r="V8" s="28" t="s">
        <v>85</v>
      </c>
      <c r="W8" s="29">
        <v>1</v>
      </c>
      <c r="X8" s="30">
        <v>26.5</v>
      </c>
      <c r="Y8" s="31">
        <v>640</v>
      </c>
      <c r="Z8" s="32">
        <v>13</v>
      </c>
      <c r="AA8" s="33">
        <f t="shared" si="0"/>
        <v>20</v>
      </c>
      <c r="AC8" s="9"/>
      <c r="AD8" s="77" t="s">
        <v>26</v>
      </c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9"/>
    </row>
    <row r="9" spans="1:46" ht="12.95" customHeight="1" x14ac:dyDescent="0.2">
      <c r="A9" s="27">
        <v>6</v>
      </c>
      <c r="B9" s="28" t="s">
        <v>66</v>
      </c>
      <c r="C9" s="29">
        <v>4</v>
      </c>
      <c r="D9" s="30">
        <v>34</v>
      </c>
      <c r="E9" s="31">
        <v>2500</v>
      </c>
      <c r="F9" s="32">
        <v>9</v>
      </c>
      <c r="G9" s="28" t="s">
        <v>73</v>
      </c>
      <c r="H9" s="29">
        <v>2</v>
      </c>
      <c r="I9" s="30">
        <v>24.4</v>
      </c>
      <c r="J9" s="31">
        <v>1180</v>
      </c>
      <c r="K9" s="32">
        <v>14</v>
      </c>
      <c r="L9" s="28" t="s">
        <v>60</v>
      </c>
      <c r="M9" s="29">
        <v>2</v>
      </c>
      <c r="N9" s="30">
        <v>42.8</v>
      </c>
      <c r="O9" s="31">
        <v>1760</v>
      </c>
      <c r="P9" s="32">
        <v>10</v>
      </c>
      <c r="Q9" s="28" t="s">
        <v>54</v>
      </c>
      <c r="R9" s="29">
        <v>2</v>
      </c>
      <c r="S9" s="30">
        <v>45.2</v>
      </c>
      <c r="T9" s="31">
        <v>2020</v>
      </c>
      <c r="U9" s="32">
        <v>10</v>
      </c>
      <c r="V9" s="28" t="s">
        <v>39</v>
      </c>
      <c r="W9" s="29">
        <v>1</v>
      </c>
      <c r="X9" s="30">
        <v>26.5</v>
      </c>
      <c r="Y9" s="31">
        <v>640</v>
      </c>
      <c r="Z9" s="32">
        <v>13</v>
      </c>
      <c r="AA9" s="33">
        <f t="shared" si="0"/>
        <v>11</v>
      </c>
      <c r="AC9" s="8" t="s">
        <v>22</v>
      </c>
      <c r="AD9" s="2">
        <f>SUM(AD4)*2+(AD5)</f>
        <v>3</v>
      </c>
      <c r="AE9" s="2">
        <f t="shared" ref="AE9:AJ9" si="1">SUM(AE4)*2+(AE5)</f>
        <v>8</v>
      </c>
      <c r="AF9" s="2">
        <f t="shared" si="1"/>
        <v>5</v>
      </c>
      <c r="AG9" s="59">
        <f t="shared" si="1"/>
        <v>7</v>
      </c>
      <c r="AH9" s="2">
        <f t="shared" si="1"/>
        <v>10</v>
      </c>
      <c r="AI9" s="2">
        <f t="shared" si="1"/>
        <v>8</v>
      </c>
      <c r="AJ9" s="2">
        <f t="shared" si="1"/>
        <v>3</v>
      </c>
      <c r="AK9" s="2">
        <f>SUM(AK4)*2+(AK5)</f>
        <v>9</v>
      </c>
      <c r="AL9" s="2">
        <f t="shared" ref="AL9:AQ9" si="2">SUM(AL4)*2+(AL5)</f>
        <v>5</v>
      </c>
      <c r="AM9" s="2">
        <f t="shared" si="2"/>
        <v>6</v>
      </c>
      <c r="AN9" s="2">
        <f t="shared" si="2"/>
        <v>5</v>
      </c>
      <c r="AO9" s="2">
        <f t="shared" si="2"/>
        <v>2</v>
      </c>
      <c r="AP9" s="2">
        <f t="shared" si="2"/>
        <v>0</v>
      </c>
      <c r="AQ9" s="2">
        <f t="shared" si="2"/>
        <v>0</v>
      </c>
      <c r="AR9" s="2">
        <f>SUM(AR4)*2+(AR5)</f>
        <v>5</v>
      </c>
      <c r="AS9" s="2">
        <f>SUM(AS4)*2+(AS5)</f>
        <v>4</v>
      </c>
      <c r="AT9" s="5">
        <f>SUM(AD9:AS9)/16</f>
        <v>5</v>
      </c>
    </row>
    <row r="10" spans="1:46" ht="12.95" customHeight="1" x14ac:dyDescent="0.2">
      <c r="A10" s="36">
        <v>7</v>
      </c>
      <c r="B10" s="37" t="s">
        <v>87</v>
      </c>
      <c r="C10" s="38">
        <v>4</v>
      </c>
      <c r="D10" s="39">
        <v>52.5</v>
      </c>
      <c r="E10" s="40">
        <v>3360</v>
      </c>
      <c r="F10" s="41">
        <v>7</v>
      </c>
      <c r="G10" s="37" t="s">
        <v>35</v>
      </c>
      <c r="H10" s="38">
        <v>3</v>
      </c>
      <c r="I10" s="39">
        <v>43</v>
      </c>
      <c r="J10" s="40">
        <v>2420</v>
      </c>
      <c r="K10" s="41">
        <v>12</v>
      </c>
      <c r="L10" s="37" t="s">
        <v>50</v>
      </c>
      <c r="M10" s="38">
        <v>3</v>
      </c>
      <c r="N10" s="39">
        <v>33.5</v>
      </c>
      <c r="O10" s="40">
        <v>2180</v>
      </c>
      <c r="P10" s="41">
        <v>9</v>
      </c>
      <c r="Q10" s="37" t="s">
        <v>47</v>
      </c>
      <c r="R10" s="38">
        <v>6</v>
      </c>
      <c r="S10" s="39">
        <v>46</v>
      </c>
      <c r="T10" s="40">
        <v>4580</v>
      </c>
      <c r="U10" s="41">
        <v>4</v>
      </c>
      <c r="V10" s="37" t="s">
        <v>63</v>
      </c>
      <c r="W10" s="38">
        <v>0</v>
      </c>
      <c r="X10" s="39"/>
      <c r="Y10" s="40"/>
      <c r="Z10" s="41">
        <v>0</v>
      </c>
      <c r="AA10" s="42">
        <f t="shared" si="0"/>
        <v>16</v>
      </c>
      <c r="AC10" s="10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43"/>
    </row>
    <row r="11" spans="1:46" ht="12.95" customHeight="1" x14ac:dyDescent="0.2">
      <c r="A11" s="36">
        <v>8</v>
      </c>
      <c r="B11" s="37" t="s">
        <v>43</v>
      </c>
      <c r="C11" s="38">
        <v>11</v>
      </c>
      <c r="D11" s="39">
        <v>37</v>
      </c>
      <c r="E11" s="40">
        <v>8040</v>
      </c>
      <c r="F11" s="41">
        <v>1</v>
      </c>
      <c r="G11" s="37" t="s">
        <v>82</v>
      </c>
      <c r="H11" s="38">
        <v>4</v>
      </c>
      <c r="I11" s="39">
        <v>46</v>
      </c>
      <c r="J11" s="40">
        <v>3760</v>
      </c>
      <c r="K11" s="41">
        <v>6</v>
      </c>
      <c r="L11" s="37" t="s">
        <v>78</v>
      </c>
      <c r="M11" s="38">
        <v>2</v>
      </c>
      <c r="N11" s="39">
        <v>36</v>
      </c>
      <c r="O11" s="40">
        <v>1620</v>
      </c>
      <c r="P11" s="41">
        <v>12</v>
      </c>
      <c r="Q11" s="37" t="s">
        <v>59</v>
      </c>
      <c r="R11" s="38">
        <v>3</v>
      </c>
      <c r="S11" s="39">
        <v>38.6</v>
      </c>
      <c r="T11" s="40">
        <v>2420</v>
      </c>
      <c r="U11" s="41">
        <v>8</v>
      </c>
      <c r="V11" s="37" t="s">
        <v>98</v>
      </c>
      <c r="W11" s="38">
        <v>0</v>
      </c>
      <c r="X11" s="39"/>
      <c r="Y11" s="40"/>
      <c r="Z11" s="41">
        <v>0</v>
      </c>
      <c r="AA11" s="42">
        <v>16</v>
      </c>
      <c r="AC11" s="10"/>
      <c r="AD11" s="73" t="s">
        <v>24</v>
      </c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12.95" customHeight="1" x14ac:dyDescent="0.2">
      <c r="A12" s="27">
        <v>9</v>
      </c>
      <c r="B12" s="28" t="s">
        <v>37</v>
      </c>
      <c r="C12" s="29">
        <v>5</v>
      </c>
      <c r="D12" s="30">
        <v>46.5</v>
      </c>
      <c r="E12" s="31">
        <v>4140</v>
      </c>
      <c r="F12" s="32">
        <v>5</v>
      </c>
      <c r="G12" s="65" t="s">
        <v>101</v>
      </c>
      <c r="H12" s="66">
        <v>9</v>
      </c>
      <c r="I12" s="67">
        <v>48.5</v>
      </c>
      <c r="J12" s="68">
        <v>8440</v>
      </c>
      <c r="K12" s="69">
        <v>1</v>
      </c>
      <c r="L12" s="28" t="s">
        <v>45</v>
      </c>
      <c r="M12" s="29">
        <v>4</v>
      </c>
      <c r="N12" s="30">
        <v>36.5</v>
      </c>
      <c r="O12" s="31">
        <v>2780</v>
      </c>
      <c r="P12" s="32">
        <v>6</v>
      </c>
      <c r="Q12" s="28" t="s">
        <v>109</v>
      </c>
      <c r="R12" s="29">
        <v>1</v>
      </c>
      <c r="S12" s="30">
        <v>48</v>
      </c>
      <c r="T12" s="31">
        <v>1060</v>
      </c>
      <c r="U12" s="32">
        <v>13</v>
      </c>
      <c r="V12" s="28" t="s">
        <v>68</v>
      </c>
      <c r="W12" s="29">
        <v>9</v>
      </c>
      <c r="X12" s="30">
        <v>45</v>
      </c>
      <c r="Y12" s="31">
        <v>7160</v>
      </c>
      <c r="Z12" s="32">
        <v>2</v>
      </c>
      <c r="AA12" s="33">
        <f t="shared" si="0"/>
        <v>28</v>
      </c>
      <c r="AC12" s="10"/>
      <c r="AD12" s="11" t="s">
        <v>116</v>
      </c>
      <c r="AE12" s="11" t="s">
        <v>117</v>
      </c>
      <c r="AF12" s="11" t="s">
        <v>118</v>
      </c>
      <c r="AG12" s="56" t="s">
        <v>119</v>
      </c>
      <c r="AH12" s="11" t="s">
        <v>120</v>
      </c>
      <c r="AI12" s="11" t="s">
        <v>121</v>
      </c>
      <c r="AJ12" s="11" t="s">
        <v>122</v>
      </c>
      <c r="AK12" s="11" t="s">
        <v>123</v>
      </c>
      <c r="AL12" s="11" t="s">
        <v>124</v>
      </c>
      <c r="AM12" s="11" t="s">
        <v>125</v>
      </c>
      <c r="AN12" s="11" t="s">
        <v>126</v>
      </c>
      <c r="AO12" s="11" t="s">
        <v>127</v>
      </c>
      <c r="AP12" s="11" t="s">
        <v>128</v>
      </c>
      <c r="AQ12" s="11" t="s">
        <v>129</v>
      </c>
      <c r="AR12" s="11" t="s">
        <v>130</v>
      </c>
      <c r="AS12" s="11" t="s">
        <v>131</v>
      </c>
      <c r="AT12" s="4" t="s">
        <v>18</v>
      </c>
    </row>
    <row r="13" spans="1:46" ht="12.95" customHeight="1" x14ac:dyDescent="0.2">
      <c r="A13" s="27">
        <v>10</v>
      </c>
      <c r="B13" s="28" t="s">
        <v>53</v>
      </c>
      <c r="C13" s="29">
        <v>4</v>
      </c>
      <c r="D13" s="30">
        <v>41</v>
      </c>
      <c r="E13" s="31">
        <v>2740</v>
      </c>
      <c r="F13" s="32">
        <v>8</v>
      </c>
      <c r="G13" s="28" t="s">
        <v>91</v>
      </c>
      <c r="H13" s="29">
        <v>8</v>
      </c>
      <c r="I13" s="30">
        <v>47</v>
      </c>
      <c r="J13" s="31">
        <v>6260</v>
      </c>
      <c r="K13" s="32">
        <v>2</v>
      </c>
      <c r="L13" s="28" t="s">
        <v>72</v>
      </c>
      <c r="M13" s="29">
        <v>0</v>
      </c>
      <c r="N13" s="30"/>
      <c r="O13" s="31">
        <v>0</v>
      </c>
      <c r="P13" s="32">
        <v>16</v>
      </c>
      <c r="Q13" s="28" t="s">
        <v>41</v>
      </c>
      <c r="R13" s="29">
        <v>0</v>
      </c>
      <c r="S13" s="30"/>
      <c r="T13" s="31">
        <v>0</v>
      </c>
      <c r="U13" s="32">
        <v>16</v>
      </c>
      <c r="V13" s="28" t="s">
        <v>81</v>
      </c>
      <c r="W13" s="29">
        <v>9</v>
      </c>
      <c r="X13" s="30">
        <v>45.5</v>
      </c>
      <c r="Y13" s="31">
        <v>7480</v>
      </c>
      <c r="Z13" s="32">
        <v>1</v>
      </c>
      <c r="AA13" s="33">
        <f t="shared" si="0"/>
        <v>21</v>
      </c>
      <c r="AC13" s="9" t="s">
        <v>23</v>
      </c>
      <c r="AD13" s="1">
        <v>19</v>
      </c>
      <c r="AE13" s="1">
        <v>25</v>
      </c>
      <c r="AF13" s="1">
        <v>23</v>
      </c>
      <c r="AG13" s="57">
        <v>24</v>
      </c>
      <c r="AH13" s="1">
        <v>26</v>
      </c>
      <c r="AI13" s="1">
        <v>25</v>
      </c>
      <c r="AJ13" s="1">
        <v>20</v>
      </c>
      <c r="AK13" s="1">
        <v>31</v>
      </c>
      <c r="AL13" s="1">
        <v>13</v>
      </c>
      <c r="AM13" s="1">
        <v>17</v>
      </c>
      <c r="AN13" s="1">
        <v>7</v>
      </c>
      <c r="AO13" s="1">
        <v>12</v>
      </c>
      <c r="AP13" s="1">
        <v>9</v>
      </c>
      <c r="AQ13" s="1">
        <v>15</v>
      </c>
      <c r="AR13" s="1">
        <v>20</v>
      </c>
      <c r="AS13" s="1">
        <v>8</v>
      </c>
      <c r="AT13" s="5">
        <f>SUM(AD13:AS13)/16</f>
        <v>18.375</v>
      </c>
    </row>
    <row r="14" spans="1:46" ht="12.95" customHeight="1" x14ac:dyDescent="0.2">
      <c r="A14" s="36">
        <v>11</v>
      </c>
      <c r="B14" s="37" t="s">
        <v>105</v>
      </c>
      <c r="C14" s="38">
        <v>1</v>
      </c>
      <c r="D14" s="39">
        <v>44</v>
      </c>
      <c r="E14" s="40">
        <v>980</v>
      </c>
      <c r="F14" s="41">
        <v>15</v>
      </c>
      <c r="G14" s="37" t="s">
        <v>79</v>
      </c>
      <c r="H14" s="38">
        <v>5</v>
      </c>
      <c r="I14" s="39">
        <v>49</v>
      </c>
      <c r="J14" s="40">
        <v>3740</v>
      </c>
      <c r="K14" s="41">
        <v>7</v>
      </c>
      <c r="L14" s="37" t="s">
        <v>38</v>
      </c>
      <c r="M14" s="38">
        <v>10</v>
      </c>
      <c r="N14" s="39">
        <v>36</v>
      </c>
      <c r="O14" s="40">
        <v>6300</v>
      </c>
      <c r="P14" s="41">
        <v>1</v>
      </c>
      <c r="Q14" s="37" t="s">
        <v>49</v>
      </c>
      <c r="R14" s="38">
        <v>3</v>
      </c>
      <c r="S14" s="39">
        <v>37</v>
      </c>
      <c r="T14" s="40">
        <v>2460</v>
      </c>
      <c r="U14" s="41">
        <v>7</v>
      </c>
      <c r="V14" s="37" t="s">
        <v>44</v>
      </c>
      <c r="W14" s="38">
        <v>5</v>
      </c>
      <c r="X14" s="39">
        <v>34</v>
      </c>
      <c r="Y14" s="40">
        <v>3260</v>
      </c>
      <c r="Z14" s="41">
        <v>3</v>
      </c>
      <c r="AA14" s="42">
        <f t="shared" si="0"/>
        <v>24</v>
      </c>
      <c r="AC14" s="8" t="s">
        <v>15</v>
      </c>
      <c r="AD14" s="1">
        <v>20</v>
      </c>
      <c r="AE14" s="1">
        <v>19</v>
      </c>
      <c r="AF14" s="1">
        <v>12</v>
      </c>
      <c r="AG14" s="57">
        <v>20</v>
      </c>
      <c r="AH14" s="1">
        <v>14</v>
      </c>
      <c r="AI14" s="1">
        <v>13</v>
      </c>
      <c r="AJ14" s="1">
        <v>28</v>
      </c>
      <c r="AK14" s="1">
        <v>8</v>
      </c>
      <c r="AL14" s="1">
        <v>15</v>
      </c>
      <c r="AM14" s="1">
        <v>15</v>
      </c>
      <c r="AN14" s="1">
        <v>10</v>
      </c>
      <c r="AO14" s="1">
        <v>20</v>
      </c>
      <c r="AP14" s="1">
        <v>24</v>
      </c>
      <c r="AQ14" s="1">
        <v>23</v>
      </c>
      <c r="AR14" s="1">
        <v>24</v>
      </c>
      <c r="AS14" s="1">
        <v>13</v>
      </c>
      <c r="AT14" s="5">
        <f>SUM(AD14:AS14)/16</f>
        <v>17.375</v>
      </c>
    </row>
    <row r="15" spans="1:46" ht="12.95" customHeight="1" x14ac:dyDescent="0.2">
      <c r="A15" s="36">
        <v>12</v>
      </c>
      <c r="B15" s="37" t="s">
        <v>83</v>
      </c>
      <c r="C15" s="38">
        <v>2</v>
      </c>
      <c r="D15" s="39">
        <v>34.5</v>
      </c>
      <c r="E15" s="40">
        <v>1400</v>
      </c>
      <c r="F15" s="41">
        <v>13</v>
      </c>
      <c r="G15" s="37" t="s">
        <v>57</v>
      </c>
      <c r="H15" s="38">
        <v>6</v>
      </c>
      <c r="I15" s="39">
        <v>39</v>
      </c>
      <c r="J15" s="40">
        <v>4440</v>
      </c>
      <c r="K15" s="41">
        <v>3</v>
      </c>
      <c r="L15" s="37" t="s">
        <v>88</v>
      </c>
      <c r="M15" s="38">
        <v>2</v>
      </c>
      <c r="N15" s="39">
        <v>39</v>
      </c>
      <c r="O15" s="40">
        <v>1440</v>
      </c>
      <c r="P15" s="41">
        <v>13</v>
      </c>
      <c r="Q15" s="60" t="s">
        <v>114</v>
      </c>
      <c r="R15" s="61">
        <v>3</v>
      </c>
      <c r="S15" s="62">
        <v>46</v>
      </c>
      <c r="T15" s="63">
        <v>2720</v>
      </c>
      <c r="U15" s="64">
        <v>6</v>
      </c>
      <c r="V15" s="37" t="s">
        <v>95</v>
      </c>
      <c r="W15" s="38">
        <v>2</v>
      </c>
      <c r="X15" s="39">
        <v>43</v>
      </c>
      <c r="Y15" s="40">
        <v>1640</v>
      </c>
      <c r="Z15" s="41">
        <v>7</v>
      </c>
      <c r="AA15" s="42">
        <f t="shared" si="0"/>
        <v>15</v>
      </c>
      <c r="AC15" s="4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6"/>
    </row>
    <row r="16" spans="1:46" ht="12.95" customHeight="1" x14ac:dyDescent="0.2">
      <c r="A16" s="27">
        <v>13</v>
      </c>
      <c r="B16" s="28" t="s">
        <v>99</v>
      </c>
      <c r="C16" s="29">
        <v>3</v>
      </c>
      <c r="D16" s="30">
        <v>35.5</v>
      </c>
      <c r="E16" s="31">
        <v>2120</v>
      </c>
      <c r="F16" s="32">
        <v>12</v>
      </c>
      <c r="G16" s="28" t="s">
        <v>40</v>
      </c>
      <c r="H16" s="29">
        <v>6</v>
      </c>
      <c r="I16" s="30">
        <v>44.1</v>
      </c>
      <c r="J16" s="31">
        <v>4220</v>
      </c>
      <c r="K16" s="32">
        <v>4</v>
      </c>
      <c r="L16" s="28" t="s">
        <v>65</v>
      </c>
      <c r="M16" s="29">
        <v>4</v>
      </c>
      <c r="N16" s="30">
        <v>29.5</v>
      </c>
      <c r="O16" s="31">
        <v>2500</v>
      </c>
      <c r="P16" s="32">
        <v>7</v>
      </c>
      <c r="Q16" s="28" t="s">
        <v>74</v>
      </c>
      <c r="R16" s="29">
        <v>2</v>
      </c>
      <c r="S16" s="30">
        <v>35.1</v>
      </c>
      <c r="T16" s="31">
        <v>1620</v>
      </c>
      <c r="U16" s="32">
        <v>11</v>
      </c>
      <c r="V16" s="28" t="s">
        <v>135</v>
      </c>
      <c r="W16" s="29">
        <v>2</v>
      </c>
      <c r="X16" s="30">
        <v>25.8</v>
      </c>
      <c r="Y16" s="31">
        <v>1200</v>
      </c>
      <c r="Z16" s="32">
        <v>11</v>
      </c>
      <c r="AA16" s="33">
        <f t="shared" si="0"/>
        <v>17</v>
      </c>
      <c r="AC16" s="76" t="s">
        <v>25</v>
      </c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</row>
    <row r="17" spans="1:46" ht="12.95" customHeight="1" x14ac:dyDescent="0.2">
      <c r="A17" s="27">
        <v>14</v>
      </c>
      <c r="B17" s="28" t="s">
        <v>92</v>
      </c>
      <c r="C17" s="29">
        <v>2</v>
      </c>
      <c r="D17" s="30">
        <v>23</v>
      </c>
      <c r="E17" s="31">
        <v>1120</v>
      </c>
      <c r="F17" s="32">
        <v>14</v>
      </c>
      <c r="G17" s="28" t="s">
        <v>84</v>
      </c>
      <c r="H17" s="29">
        <v>0</v>
      </c>
      <c r="I17" s="30"/>
      <c r="J17" s="31">
        <v>0</v>
      </c>
      <c r="K17" s="32">
        <v>16</v>
      </c>
      <c r="L17" s="65" t="s">
        <v>102</v>
      </c>
      <c r="M17" s="66">
        <v>2</v>
      </c>
      <c r="N17" s="67">
        <v>37.5</v>
      </c>
      <c r="O17" s="68">
        <v>1700</v>
      </c>
      <c r="P17" s="69">
        <v>11</v>
      </c>
      <c r="Q17" s="28" t="s">
        <v>80</v>
      </c>
      <c r="R17" s="29">
        <v>10</v>
      </c>
      <c r="S17" s="30">
        <v>45.3</v>
      </c>
      <c r="T17" s="31">
        <v>7740</v>
      </c>
      <c r="U17" s="32">
        <v>1</v>
      </c>
      <c r="V17" s="28" t="s">
        <v>52</v>
      </c>
      <c r="W17" s="29">
        <v>2</v>
      </c>
      <c r="X17" s="30">
        <v>31.3</v>
      </c>
      <c r="Y17" s="31">
        <v>1340</v>
      </c>
      <c r="Z17" s="32">
        <v>10</v>
      </c>
      <c r="AA17" s="33">
        <f t="shared" si="0"/>
        <v>16</v>
      </c>
      <c r="AC17" s="13" t="s">
        <v>103</v>
      </c>
      <c r="AD17" s="11" t="s">
        <v>116</v>
      </c>
      <c r="AE17" s="11" t="s">
        <v>117</v>
      </c>
      <c r="AF17" s="11" t="s">
        <v>118</v>
      </c>
      <c r="AG17" s="56" t="s">
        <v>119</v>
      </c>
      <c r="AH17" s="11" t="s">
        <v>120</v>
      </c>
      <c r="AI17" s="11" t="s">
        <v>121</v>
      </c>
      <c r="AJ17" s="11" t="s">
        <v>122</v>
      </c>
      <c r="AK17" s="11" t="s">
        <v>123</v>
      </c>
      <c r="AL17" s="11" t="s">
        <v>124</v>
      </c>
      <c r="AM17" s="11" t="s">
        <v>125</v>
      </c>
      <c r="AN17" s="11" t="s">
        <v>126</v>
      </c>
      <c r="AO17" s="11" t="s">
        <v>127</v>
      </c>
      <c r="AP17" s="11" t="s">
        <v>128</v>
      </c>
      <c r="AQ17" s="11" t="s">
        <v>129</v>
      </c>
      <c r="AR17" s="11" t="s">
        <v>130</v>
      </c>
      <c r="AS17" s="11" t="s">
        <v>131</v>
      </c>
      <c r="AT17" s="4" t="s">
        <v>18</v>
      </c>
    </row>
    <row r="18" spans="1:46" ht="12.95" customHeight="1" x14ac:dyDescent="0.2">
      <c r="A18" s="36">
        <v>15</v>
      </c>
      <c r="B18" s="37" t="s">
        <v>58</v>
      </c>
      <c r="C18" s="38">
        <v>6</v>
      </c>
      <c r="D18" s="39">
        <v>45.7</v>
      </c>
      <c r="E18" s="40">
        <v>4440</v>
      </c>
      <c r="F18" s="41">
        <v>3</v>
      </c>
      <c r="G18" s="37" t="s">
        <v>56</v>
      </c>
      <c r="H18" s="38">
        <v>3</v>
      </c>
      <c r="I18" s="39">
        <v>24.7</v>
      </c>
      <c r="J18" s="40">
        <v>1740</v>
      </c>
      <c r="K18" s="41">
        <v>13</v>
      </c>
      <c r="L18" s="37" t="s">
        <v>100</v>
      </c>
      <c r="M18" s="38">
        <v>3</v>
      </c>
      <c r="N18" s="39">
        <v>37.5</v>
      </c>
      <c r="O18" s="40">
        <v>2200</v>
      </c>
      <c r="P18" s="41">
        <v>8</v>
      </c>
      <c r="Q18" s="37" t="s">
        <v>113</v>
      </c>
      <c r="R18" s="38">
        <v>5</v>
      </c>
      <c r="S18" s="39">
        <v>49</v>
      </c>
      <c r="T18" s="40">
        <v>3760</v>
      </c>
      <c r="U18" s="41">
        <v>5</v>
      </c>
      <c r="V18" s="37" t="s">
        <v>71</v>
      </c>
      <c r="W18" s="38">
        <v>2</v>
      </c>
      <c r="X18" s="39">
        <v>38.200000000000003</v>
      </c>
      <c r="Y18" s="40">
        <v>1600</v>
      </c>
      <c r="Z18" s="41">
        <v>8</v>
      </c>
      <c r="AA18" s="42">
        <f t="shared" si="0"/>
        <v>19</v>
      </c>
      <c r="AC18" s="14">
        <v>1</v>
      </c>
      <c r="AD18" s="1">
        <v>11</v>
      </c>
      <c r="AE18" s="1">
        <v>9</v>
      </c>
      <c r="AF18" s="1">
        <v>1</v>
      </c>
      <c r="AG18" s="57">
        <v>2</v>
      </c>
      <c r="AH18" s="1">
        <v>4</v>
      </c>
      <c r="AI18" s="1">
        <v>5</v>
      </c>
      <c r="AJ18" s="1">
        <v>7</v>
      </c>
      <c r="AK18" s="1">
        <v>13</v>
      </c>
      <c r="AL18" s="1">
        <v>12</v>
      </c>
      <c r="AM18" s="1">
        <v>6</v>
      </c>
      <c r="AN18" s="1">
        <v>16</v>
      </c>
      <c r="AO18" s="1">
        <v>8</v>
      </c>
      <c r="AP18" s="1">
        <v>10</v>
      </c>
      <c r="AQ18" s="1">
        <v>14</v>
      </c>
      <c r="AR18" s="1">
        <v>3</v>
      </c>
      <c r="AS18" s="1">
        <v>15</v>
      </c>
      <c r="AT18" s="5">
        <f>SUM(AD18:AS18)/16</f>
        <v>8.5</v>
      </c>
    </row>
    <row r="19" spans="1:46" ht="12.95" customHeight="1" x14ac:dyDescent="0.2">
      <c r="A19" s="36">
        <v>16</v>
      </c>
      <c r="B19" s="37" t="s">
        <v>76</v>
      </c>
      <c r="C19" s="38">
        <v>3</v>
      </c>
      <c r="D19" s="39">
        <v>35.799999999999997</v>
      </c>
      <c r="E19" s="40">
        <v>2380</v>
      </c>
      <c r="F19" s="41">
        <v>11</v>
      </c>
      <c r="G19" s="37" t="s">
        <v>69</v>
      </c>
      <c r="H19" s="38">
        <v>5</v>
      </c>
      <c r="I19" s="39">
        <v>46</v>
      </c>
      <c r="J19" s="40">
        <v>3500</v>
      </c>
      <c r="K19" s="41">
        <v>8</v>
      </c>
      <c r="L19" s="37" t="s">
        <v>108</v>
      </c>
      <c r="M19" s="38">
        <v>5</v>
      </c>
      <c r="N19" s="39">
        <v>36.6</v>
      </c>
      <c r="O19" s="40">
        <v>3440</v>
      </c>
      <c r="P19" s="41">
        <v>5</v>
      </c>
      <c r="Q19" s="37" t="s">
        <v>93</v>
      </c>
      <c r="R19" s="38">
        <v>2</v>
      </c>
      <c r="S19" s="39">
        <v>32.6</v>
      </c>
      <c r="T19" s="40">
        <v>1480</v>
      </c>
      <c r="U19" s="41">
        <v>12</v>
      </c>
      <c r="V19" s="60" t="s">
        <v>112</v>
      </c>
      <c r="W19" s="61">
        <v>4</v>
      </c>
      <c r="X19" s="62">
        <v>42.5</v>
      </c>
      <c r="Y19" s="63">
        <v>3140</v>
      </c>
      <c r="Z19" s="64">
        <v>4</v>
      </c>
      <c r="AA19" s="42">
        <f t="shared" si="0"/>
        <v>19</v>
      </c>
      <c r="AC19" s="14">
        <v>2</v>
      </c>
      <c r="AD19" s="1">
        <v>7</v>
      </c>
      <c r="AE19" s="1">
        <v>8</v>
      </c>
      <c r="AF19" s="1">
        <v>4</v>
      </c>
      <c r="AG19" s="57">
        <v>1</v>
      </c>
      <c r="AH19" s="1">
        <v>5</v>
      </c>
      <c r="AI19" s="1">
        <v>12</v>
      </c>
      <c r="AJ19" s="1">
        <v>10</v>
      </c>
      <c r="AK19" s="1">
        <v>6</v>
      </c>
      <c r="AL19" s="1">
        <v>9</v>
      </c>
      <c r="AM19" s="1">
        <v>11</v>
      </c>
      <c r="AN19" s="1">
        <v>15</v>
      </c>
      <c r="AO19" s="1">
        <v>13</v>
      </c>
      <c r="AP19" s="1">
        <v>14</v>
      </c>
      <c r="AQ19" s="1">
        <v>2</v>
      </c>
      <c r="AR19" s="1">
        <v>3</v>
      </c>
      <c r="AS19" s="1">
        <v>16</v>
      </c>
      <c r="AT19" s="5">
        <f t="shared" ref="AT19:AT23" si="3">SUM(AD19:AS19)/16</f>
        <v>8.5</v>
      </c>
    </row>
    <row r="20" spans="1:46" ht="12.95" customHeight="1" x14ac:dyDescent="0.2">
      <c r="A20" s="27"/>
      <c r="B20" s="28"/>
      <c r="C20" s="29"/>
      <c r="D20" s="30"/>
      <c r="E20" s="31"/>
      <c r="F20" s="32"/>
      <c r="G20" s="28"/>
      <c r="H20" s="29"/>
      <c r="I20" s="30"/>
      <c r="J20" s="31"/>
      <c r="K20" s="32"/>
      <c r="L20" s="28"/>
      <c r="M20" s="29"/>
      <c r="N20" s="30"/>
      <c r="O20" s="31"/>
      <c r="P20" s="32"/>
      <c r="Q20" s="28"/>
      <c r="R20" s="29"/>
      <c r="S20" s="30"/>
      <c r="T20" s="31"/>
      <c r="U20" s="32"/>
      <c r="V20" s="28"/>
      <c r="W20" s="29"/>
      <c r="X20" s="30"/>
      <c r="Y20" s="31"/>
      <c r="Z20" s="32"/>
      <c r="AA20" s="33"/>
      <c r="AC20" s="14">
        <v>3</v>
      </c>
      <c r="AD20" s="1">
        <v>12</v>
      </c>
      <c r="AE20" s="1">
        <v>3</v>
      </c>
      <c r="AF20" s="1">
        <v>4</v>
      </c>
      <c r="AG20" s="57">
        <v>11</v>
      </c>
      <c r="AH20" s="1">
        <v>6</v>
      </c>
      <c r="AI20" s="1">
        <v>1</v>
      </c>
      <c r="AJ20" s="1">
        <v>13</v>
      </c>
      <c r="AK20" s="1">
        <v>2</v>
      </c>
      <c r="AL20" s="1">
        <v>8</v>
      </c>
      <c r="AM20" s="1">
        <v>9</v>
      </c>
      <c r="AN20" s="1">
        <v>7</v>
      </c>
      <c r="AO20" s="1">
        <v>14</v>
      </c>
      <c r="AP20" s="1">
        <v>16</v>
      </c>
      <c r="AQ20" s="1">
        <v>15</v>
      </c>
      <c r="AR20" s="1">
        <v>10</v>
      </c>
      <c r="AS20" s="1">
        <v>5</v>
      </c>
      <c r="AT20" s="5">
        <f t="shared" si="3"/>
        <v>8.5</v>
      </c>
    </row>
    <row r="21" spans="1:46" ht="12.95" customHeight="1" x14ac:dyDescent="0.2">
      <c r="A21" s="45"/>
      <c r="B21" s="28"/>
      <c r="C21" s="29"/>
      <c r="D21" s="30"/>
      <c r="E21" s="31"/>
      <c r="F21" s="32"/>
      <c r="G21" s="28"/>
      <c r="H21" s="29"/>
      <c r="I21" s="30"/>
      <c r="J21" s="31"/>
      <c r="K21" s="32"/>
      <c r="L21" s="28"/>
      <c r="M21" s="29"/>
      <c r="N21" s="30"/>
      <c r="O21" s="31"/>
      <c r="P21" s="32"/>
      <c r="Q21" s="28"/>
      <c r="R21" s="29"/>
      <c r="S21" s="30"/>
      <c r="T21" s="31"/>
      <c r="U21" s="32"/>
      <c r="V21" s="28"/>
      <c r="W21" s="29"/>
      <c r="X21" s="30"/>
      <c r="Y21" s="31"/>
      <c r="Z21" s="32"/>
      <c r="AA21" s="33"/>
      <c r="AC21" s="14">
        <v>4</v>
      </c>
      <c r="AD21" s="1">
        <v>2</v>
      </c>
      <c r="AE21" s="1">
        <v>15</v>
      </c>
      <c r="AF21" s="1">
        <v>16</v>
      </c>
      <c r="AG21" s="57">
        <v>6</v>
      </c>
      <c r="AH21" s="1">
        <v>4</v>
      </c>
      <c r="AI21" s="1">
        <v>5</v>
      </c>
      <c r="AJ21" s="1">
        <v>3</v>
      </c>
      <c r="AK21" s="1">
        <v>1</v>
      </c>
      <c r="AL21" s="1">
        <v>9</v>
      </c>
      <c r="AM21" s="1">
        <v>7</v>
      </c>
      <c r="AN21" s="1">
        <v>13</v>
      </c>
      <c r="AO21" s="1">
        <v>10</v>
      </c>
      <c r="AP21" s="1">
        <v>11</v>
      </c>
      <c r="AQ21" s="1">
        <v>12</v>
      </c>
      <c r="AR21" s="1">
        <v>8</v>
      </c>
      <c r="AS21" s="1">
        <v>14</v>
      </c>
      <c r="AT21" s="5">
        <f t="shared" si="3"/>
        <v>8.5</v>
      </c>
    </row>
    <row r="22" spans="1:46" ht="12.95" customHeight="1" x14ac:dyDescent="0.2">
      <c r="A22" s="36"/>
      <c r="B22" s="37"/>
      <c r="C22" s="38"/>
      <c r="D22" s="39"/>
      <c r="E22" s="40"/>
      <c r="F22" s="41"/>
      <c r="G22" s="37"/>
      <c r="H22" s="38"/>
      <c r="I22" s="39"/>
      <c r="J22" s="40"/>
      <c r="K22" s="41"/>
      <c r="L22" s="37"/>
      <c r="M22" s="38"/>
      <c r="N22" s="39"/>
      <c r="O22" s="40"/>
      <c r="P22" s="41"/>
      <c r="Q22" s="37"/>
      <c r="R22" s="38"/>
      <c r="S22" s="39"/>
      <c r="T22" s="40"/>
      <c r="U22" s="41"/>
      <c r="V22" s="37"/>
      <c r="W22" s="38"/>
      <c r="X22" s="39"/>
      <c r="Y22" s="40"/>
      <c r="Z22" s="41"/>
      <c r="AA22" s="42"/>
      <c r="AC22" s="14">
        <v>5</v>
      </c>
      <c r="AD22" s="1">
        <v>11</v>
      </c>
      <c r="AE22" s="1">
        <v>2</v>
      </c>
      <c r="AF22" s="1">
        <v>13</v>
      </c>
      <c r="AG22" s="57">
        <v>4</v>
      </c>
      <c r="AH22" s="1">
        <v>3</v>
      </c>
      <c r="AI22" s="1">
        <v>9</v>
      </c>
      <c r="AJ22" s="1">
        <v>6</v>
      </c>
      <c r="AK22" s="1">
        <v>1</v>
      </c>
      <c r="AL22" s="1">
        <v>16</v>
      </c>
      <c r="AM22" s="1">
        <v>10</v>
      </c>
      <c r="AN22" s="1">
        <v>16</v>
      </c>
      <c r="AO22" s="1">
        <v>12</v>
      </c>
      <c r="AP22" s="1">
        <v>8</v>
      </c>
      <c r="AQ22" s="1">
        <v>7</v>
      </c>
      <c r="AR22" s="1">
        <v>5</v>
      </c>
      <c r="AS22" s="1">
        <v>13</v>
      </c>
      <c r="AT22" s="5">
        <f t="shared" si="3"/>
        <v>8.5</v>
      </c>
    </row>
    <row r="23" spans="1:46" ht="12.95" customHeight="1" x14ac:dyDescent="0.2">
      <c r="A23" s="36"/>
      <c r="B23" s="37"/>
      <c r="C23" s="38"/>
      <c r="D23" s="39"/>
      <c r="E23" s="40"/>
      <c r="F23" s="41"/>
      <c r="G23" s="37"/>
      <c r="H23" s="38"/>
      <c r="I23" s="39"/>
      <c r="J23" s="40"/>
      <c r="K23" s="41"/>
      <c r="L23" s="37"/>
      <c r="M23" s="38"/>
      <c r="N23" s="39"/>
      <c r="O23" s="40"/>
      <c r="P23" s="41"/>
      <c r="Q23" s="37"/>
      <c r="R23" s="38"/>
      <c r="S23" s="39"/>
      <c r="T23" s="40"/>
      <c r="U23" s="41"/>
      <c r="V23" s="37"/>
      <c r="W23" s="38"/>
      <c r="X23" s="39"/>
      <c r="Y23" s="40"/>
      <c r="Z23" s="41"/>
      <c r="AA23" s="42"/>
      <c r="AC23" s="55" t="s">
        <v>104</v>
      </c>
      <c r="AD23" s="12">
        <f>SUM(AD18:AD22)</f>
        <v>43</v>
      </c>
      <c r="AE23" s="12">
        <f t="shared" ref="AE23:AJ23" si="4">SUM(AE18:AE22)</f>
        <v>37</v>
      </c>
      <c r="AF23" s="12">
        <f t="shared" si="4"/>
        <v>38</v>
      </c>
      <c r="AG23" s="58">
        <f t="shared" si="4"/>
        <v>24</v>
      </c>
      <c r="AH23" s="12">
        <f t="shared" si="4"/>
        <v>22</v>
      </c>
      <c r="AI23" s="12">
        <f t="shared" si="4"/>
        <v>32</v>
      </c>
      <c r="AJ23" s="12">
        <f t="shared" si="4"/>
        <v>39</v>
      </c>
      <c r="AK23" s="12">
        <f>SUM(AK18:AK22)</f>
        <v>23</v>
      </c>
      <c r="AL23" s="12">
        <f t="shared" ref="AL23:AQ23" si="5">SUM(AL18:AL22)</f>
        <v>54</v>
      </c>
      <c r="AM23" s="12">
        <f t="shared" si="5"/>
        <v>43</v>
      </c>
      <c r="AN23" s="12">
        <f t="shared" si="5"/>
        <v>67</v>
      </c>
      <c r="AO23" s="12">
        <f t="shared" si="5"/>
        <v>57</v>
      </c>
      <c r="AP23" s="12">
        <f t="shared" si="5"/>
        <v>59</v>
      </c>
      <c r="AQ23" s="12">
        <f t="shared" si="5"/>
        <v>50</v>
      </c>
      <c r="AR23" s="12">
        <f>SUM(AR18:AR22)</f>
        <v>29</v>
      </c>
      <c r="AS23" s="12">
        <f t="shared" ref="AS23" si="6">SUM(AS18:AS22)</f>
        <v>63</v>
      </c>
      <c r="AT23" s="5">
        <f t="shared" si="3"/>
        <v>42.5</v>
      </c>
    </row>
    <row r="24" spans="1:46" s="48" customFormat="1" ht="12.95" customHeight="1" x14ac:dyDescent="0.2">
      <c r="A24" s="46" t="s">
        <v>27</v>
      </c>
      <c r="B24" s="85" t="s">
        <v>3</v>
      </c>
      <c r="C24" s="85"/>
      <c r="D24" s="85"/>
      <c r="E24" s="85"/>
      <c r="F24" s="85"/>
      <c r="G24" s="85" t="s">
        <v>6</v>
      </c>
      <c r="H24" s="85"/>
      <c r="I24" s="85"/>
      <c r="J24" s="85"/>
      <c r="K24" s="85"/>
      <c r="L24" s="85" t="s">
        <v>5</v>
      </c>
      <c r="M24" s="85"/>
      <c r="N24" s="85"/>
      <c r="O24" s="85"/>
      <c r="P24" s="85"/>
      <c r="Q24" s="85" t="s">
        <v>12</v>
      </c>
      <c r="R24" s="85"/>
      <c r="S24" s="85"/>
      <c r="T24" s="85"/>
      <c r="U24" s="85"/>
      <c r="V24" s="85" t="s">
        <v>11</v>
      </c>
      <c r="W24" s="85"/>
      <c r="X24" s="85"/>
      <c r="Y24" s="85"/>
      <c r="Z24" s="85"/>
      <c r="AA24" s="47" t="s">
        <v>17</v>
      </c>
      <c r="AB24" s="15"/>
      <c r="AC24" s="16"/>
      <c r="AD24" s="3"/>
      <c r="AE24" s="3"/>
      <c r="AF24" s="3"/>
      <c r="AG24" s="3"/>
      <c r="AH24" s="3"/>
      <c r="AI24" s="3"/>
      <c r="AJ24" s="3"/>
    </row>
    <row r="25" spans="1:46" s="48" customFormat="1" ht="12.95" customHeight="1" x14ac:dyDescent="0.2">
      <c r="A25" s="49">
        <v>2022</v>
      </c>
      <c r="B25" s="85" t="s">
        <v>4</v>
      </c>
      <c r="C25" s="85"/>
      <c r="D25" s="85"/>
      <c r="E25" s="85"/>
      <c r="F25" s="85"/>
      <c r="G25" s="85" t="s">
        <v>4</v>
      </c>
      <c r="H25" s="85"/>
      <c r="I25" s="85"/>
      <c r="J25" s="85"/>
      <c r="K25" s="85"/>
      <c r="L25" s="85" t="s">
        <v>4</v>
      </c>
      <c r="M25" s="85"/>
      <c r="N25" s="85"/>
      <c r="O25" s="85"/>
      <c r="P25" s="85"/>
      <c r="Q25" s="85" t="s">
        <v>4</v>
      </c>
      <c r="R25" s="85"/>
      <c r="S25" s="85"/>
      <c r="T25" s="85"/>
      <c r="U25" s="85"/>
      <c r="V25" s="85" t="s">
        <v>4</v>
      </c>
      <c r="W25" s="85"/>
      <c r="X25" s="85"/>
      <c r="Y25" s="85"/>
      <c r="Z25" s="85"/>
      <c r="AA25" s="19" t="s">
        <v>16</v>
      </c>
      <c r="AB25" s="80"/>
      <c r="AC25" s="81"/>
      <c r="AD25" s="7"/>
      <c r="AE25" s="7"/>
      <c r="AF25" s="7"/>
      <c r="AG25" s="7"/>
      <c r="AH25" s="7"/>
      <c r="AI25" s="7"/>
      <c r="AJ25" s="7"/>
    </row>
    <row r="26" spans="1:46" s="48" customFormat="1" ht="12.95" customHeight="1" x14ac:dyDescent="0.2">
      <c r="A26" s="50" t="s">
        <v>28</v>
      </c>
      <c r="B26" s="82">
        <f>SUM(C4:C19)</f>
        <v>66</v>
      </c>
      <c r="C26" s="83"/>
      <c r="D26" s="83"/>
      <c r="E26" s="83"/>
      <c r="F26" s="84"/>
      <c r="G26" s="86">
        <f>SUM(H4:H19)</f>
        <v>69</v>
      </c>
      <c r="H26" s="86"/>
      <c r="I26" s="86"/>
      <c r="J26" s="86"/>
      <c r="K26" s="86"/>
      <c r="L26" s="86">
        <f>SUM(M4:M19)</f>
        <v>58</v>
      </c>
      <c r="M26" s="86"/>
      <c r="N26" s="86"/>
      <c r="O26" s="86"/>
      <c r="P26" s="86"/>
      <c r="Q26" s="86">
        <f>SUM(R4:R23)</f>
        <v>56</v>
      </c>
      <c r="R26" s="86"/>
      <c r="S26" s="86"/>
      <c r="T26" s="86"/>
      <c r="U26" s="86"/>
      <c r="V26" s="86">
        <f>SUM(W4:W23)</f>
        <v>46</v>
      </c>
      <c r="W26" s="86"/>
      <c r="X26" s="86"/>
      <c r="Y26" s="86"/>
      <c r="Z26" s="86"/>
      <c r="AA26" s="54">
        <f>SUM(AA4:AA19)/64</f>
        <v>4.546875</v>
      </c>
      <c r="AB26" s="51"/>
      <c r="AC26" s="7"/>
      <c r="AD26" s="7"/>
      <c r="AE26" s="7"/>
      <c r="AF26" s="7"/>
      <c r="AG26" s="7"/>
      <c r="AH26" s="7"/>
      <c r="AI26" s="7"/>
      <c r="AJ26" s="7"/>
    </row>
  </sheetData>
  <sortState ref="V27:V66">
    <sortCondition ref="V27"/>
  </sortState>
  <mergeCells count="28">
    <mergeCell ref="G24:K24"/>
    <mergeCell ref="V25:Z25"/>
    <mergeCell ref="V26:Z26"/>
    <mergeCell ref="A1:AA1"/>
    <mergeCell ref="L24:P24"/>
    <mergeCell ref="V2:Z2"/>
    <mergeCell ref="V24:Z24"/>
    <mergeCell ref="Q2:U2"/>
    <mergeCell ref="Q24:U24"/>
    <mergeCell ref="B2:F2"/>
    <mergeCell ref="B24:F24"/>
    <mergeCell ref="L2:P2"/>
    <mergeCell ref="G2:K2"/>
    <mergeCell ref="AB25:AC25"/>
    <mergeCell ref="B26:F26"/>
    <mergeCell ref="B25:F25"/>
    <mergeCell ref="L26:P26"/>
    <mergeCell ref="Q25:U25"/>
    <mergeCell ref="L25:P25"/>
    <mergeCell ref="Q26:U26"/>
    <mergeCell ref="G25:K25"/>
    <mergeCell ref="G26:K26"/>
    <mergeCell ref="AD1:AT1"/>
    <mergeCell ref="AD11:AT11"/>
    <mergeCell ref="AC16:AT16"/>
    <mergeCell ref="AD2:AT2"/>
    <mergeCell ref="AD7:AT7"/>
    <mergeCell ref="AD8:AT8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2022-07-10T22:23:21Z</dcterms:modified>
</cp:coreProperties>
</file>