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990" windowWidth="6375" windowHeight="558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J14" i="1" l="1"/>
  <c r="AJ13" i="1"/>
  <c r="AI14" i="1"/>
  <c r="AI13" i="1"/>
  <c r="AH14" i="1"/>
  <c r="AH13" i="1"/>
  <c r="AG14" i="1"/>
  <c r="AG13" i="1"/>
  <c r="AF14" i="1"/>
  <c r="AF13" i="1"/>
  <c r="AE14" i="1"/>
  <c r="AE13" i="1"/>
  <c r="AD14" i="1"/>
  <c r="AD13" i="1"/>
  <c r="AA26" i="1" l="1"/>
  <c r="AJ23" i="1" l="1"/>
  <c r="AI23" i="1"/>
  <c r="AH23" i="1"/>
  <c r="AG23" i="1"/>
  <c r="AF23" i="1"/>
  <c r="AE23" i="1"/>
  <c r="AD23" i="1"/>
  <c r="AK22" i="1"/>
  <c r="AK21" i="1"/>
  <c r="AK20" i="1"/>
  <c r="AK19" i="1"/>
  <c r="AK18" i="1"/>
  <c r="AK23" i="1" l="1"/>
  <c r="AK4" i="1"/>
  <c r="AE9" i="1"/>
  <c r="AF9" i="1"/>
  <c r="AG9" i="1"/>
  <c r="AH9" i="1"/>
  <c r="AI9" i="1"/>
  <c r="AJ9" i="1"/>
  <c r="AD9" i="1"/>
  <c r="AK14" i="1"/>
  <c r="AK13" i="1"/>
  <c r="AK8" i="1"/>
  <c r="AK7" i="1"/>
  <c r="AK6" i="1"/>
  <c r="AK5" i="1"/>
  <c r="AA4" i="1"/>
  <c r="AK9" i="1" l="1"/>
  <c r="B26" i="1" l="1"/>
  <c r="V26" i="1" l="1"/>
  <c r="Q26" i="1"/>
  <c r="L26" i="1"/>
  <c r="G26" i="1"/>
  <c r="AA23" i="1" l="1"/>
  <c r="AA22" i="1"/>
  <c r="AA21" i="1" l="1"/>
  <c r="AA17" i="1" l="1"/>
  <c r="AA18" i="1"/>
  <c r="AA19" i="1"/>
  <c r="AA20" i="1"/>
  <c r="AA5" i="1" l="1"/>
  <c r="AA6" i="1"/>
  <c r="AA7" i="1"/>
  <c r="AA8" i="1"/>
  <c r="AA9" i="1"/>
  <c r="AA10" i="1"/>
  <c r="AA11" i="1"/>
  <c r="AA12" i="1"/>
  <c r="AA13" i="1"/>
  <c r="AA14" i="1"/>
  <c r="AA15" i="1"/>
  <c r="AA16" i="1"/>
</calcChain>
</file>

<file path=xl/sharedStrings.xml><?xml version="1.0" encoding="utf-8"?>
<sst xmlns="http://schemas.openxmlformats.org/spreadsheetml/2006/main" count="185" uniqueCount="145">
  <si>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</si>
  <si>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</si>
  <si>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</si>
  <si>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</si>
  <si>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</si>
  <si>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</si>
  <si>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</si>
  <si>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</si>
  <si>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</si>
  <si>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</si>
  <si>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</si>
  <si>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</si>
  <si>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</si>
  <si>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</si>
  <si>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</si>
  <si>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Hockers BEL</t>
  </si>
  <si>
    <t>Sabaut BEL</t>
  </si>
  <si>
    <t>Bangham ENG</t>
  </si>
  <si>
    <t>Hosenseidl CZE</t>
  </si>
  <si>
    <t>Ristolainen FIN</t>
  </si>
  <si>
    <t>Hyvari FIN</t>
  </si>
  <si>
    <t>Poirier FRA</t>
  </si>
  <si>
    <t>Groentjes NED</t>
  </si>
  <si>
    <t>De Jong NED</t>
  </si>
  <si>
    <t>Egemen NED</t>
  </si>
  <si>
    <t>Lambert BEL</t>
  </si>
  <si>
    <t>Sciaguri ITA</t>
  </si>
  <si>
    <t>Gonzalez ESP</t>
  </si>
  <si>
    <t>POL</t>
  </si>
  <si>
    <t>X</t>
  </si>
  <si>
    <t>na 1 zaw.</t>
  </si>
  <si>
    <t>Średnia</t>
  </si>
  <si>
    <t>Aurdal NOR-L</t>
  </si>
  <si>
    <t>Jensen NOR-L</t>
  </si>
  <si>
    <t>Clarholm NOR-L</t>
  </si>
  <si>
    <t>Sesseng NOR-L</t>
  </si>
  <si>
    <t>Markussen NOR-L</t>
  </si>
  <si>
    <t>sektor 2</t>
  </si>
  <si>
    <t>25 MME</t>
  </si>
  <si>
    <t>25 Muchowe Mistrzostwa Europy 2019 Czarnogóra - sektor 2 (jezioro Plav - łowienie z łodzi)</t>
  </si>
  <si>
    <t>Tura 1 - środa - 3 VII (8.00-11.00)</t>
  </si>
  <si>
    <t>Tura 2 - środa - 3 VII (17.00-20.00)</t>
  </si>
  <si>
    <t>Tura 3 - czwartek - 4 VII (8.00-11.00)</t>
  </si>
  <si>
    <t>Tura 4 - piątek - 5 VII (8.00-11.00)</t>
  </si>
  <si>
    <t>Tura 5 - piątek - 5 VII (17.00-20.00)</t>
  </si>
  <si>
    <t>Rota  SWE</t>
  </si>
  <si>
    <t>Ceccon SWE</t>
  </si>
  <si>
    <t>Ersbjors Dan SWE</t>
  </si>
  <si>
    <t>Ersbjors Markus SWE</t>
  </si>
  <si>
    <t>Ersbjors Andreas SWE</t>
  </si>
  <si>
    <t>Kidd ENG</t>
  </si>
  <si>
    <t>Phillips ENG</t>
  </si>
  <si>
    <t>Fox ENG</t>
  </si>
  <si>
    <t>Kunelius FIN</t>
  </si>
  <si>
    <t>Nieminen FIN</t>
  </si>
  <si>
    <t>Toivonen FIN</t>
  </si>
  <si>
    <t>Van Dongen NED</t>
  </si>
  <si>
    <t>Bajzat HUN</t>
  </si>
  <si>
    <t>Futo HUN</t>
  </si>
  <si>
    <t>Monos HUN</t>
  </si>
  <si>
    <t>Balog HUN</t>
  </si>
  <si>
    <t>Tolgyesi HUN</t>
  </si>
  <si>
    <t>Dequinze BEL</t>
  </si>
  <si>
    <t>Bebelmans BEL</t>
  </si>
  <si>
    <t>Dyduch POL</t>
  </si>
  <si>
    <t>Korzeniowski POL</t>
  </si>
  <si>
    <t>Greszta POL</t>
  </si>
  <si>
    <t>Gołofit POL</t>
  </si>
  <si>
    <t>Hribik SVK</t>
  </si>
  <si>
    <t>Piska SVK</t>
  </si>
  <si>
    <t>Devecka SVK</t>
  </si>
  <si>
    <t>Gajdos SVK</t>
  </si>
  <si>
    <t>Nemcik SVK</t>
  </si>
  <si>
    <t>Drinan IRL</t>
  </si>
  <si>
    <t>Twohig IRL</t>
  </si>
  <si>
    <t>Conlon IRL</t>
  </si>
  <si>
    <t>Russell IRL</t>
  </si>
  <si>
    <t>Porter IRL</t>
  </si>
  <si>
    <t>Mathieu FRA</t>
  </si>
  <si>
    <t>Deloup FRA</t>
  </si>
  <si>
    <t>Fournier FRA</t>
  </si>
  <si>
    <t>Gregoire FRA</t>
  </si>
  <si>
    <t>Roza CZE</t>
  </si>
  <si>
    <t>Starychfojtu CZE</t>
  </si>
  <si>
    <t>Pesek CZE</t>
  </si>
  <si>
    <t>Dević BIH</t>
  </si>
  <si>
    <t>Bovan BIH</t>
  </si>
  <si>
    <t>Dukić BIH</t>
  </si>
  <si>
    <t>Jeremić BIH</t>
  </si>
  <si>
    <t>Prastalo BIH</t>
  </si>
  <si>
    <t>Sheppherd SCO</t>
  </si>
  <si>
    <t>Runcie SCO</t>
  </si>
  <si>
    <t>Maxwell SCO</t>
  </si>
  <si>
    <t>Corsar SCO</t>
  </si>
  <si>
    <t>Pedroso POR</t>
  </si>
  <si>
    <t>Pereira POR</t>
  </si>
  <si>
    <t>Reis POR</t>
  </si>
  <si>
    <t>Araujo POR</t>
  </si>
  <si>
    <t>Ferreira POR</t>
  </si>
  <si>
    <t>Suca CRO</t>
  </si>
  <si>
    <t>Puskarić Marko CRO</t>
  </si>
  <si>
    <t>Simić CRO</t>
  </si>
  <si>
    <t>Radocaj CRO</t>
  </si>
  <si>
    <t>Crkvenjas SLO</t>
  </si>
  <si>
    <t>Osolin SLO</t>
  </si>
  <si>
    <t>Sparovec SLO</t>
  </si>
  <si>
    <t>Tirović SLO</t>
  </si>
  <si>
    <t>Pesjak SLO</t>
  </si>
  <si>
    <t>Pietrosino ITA</t>
  </si>
  <si>
    <t>Bertuzzi ITA</t>
  </si>
  <si>
    <t>Mazzocco ITA</t>
  </si>
  <si>
    <t>Santi Amantini ITA</t>
  </si>
  <si>
    <t>Bukilić MON</t>
  </si>
  <si>
    <t>Basić MON</t>
  </si>
  <si>
    <t>Ljuca MON</t>
  </si>
  <si>
    <t>Bacanović MON</t>
  </si>
  <si>
    <t>Blazević MON</t>
  </si>
  <si>
    <t>Fejkiel POL</t>
  </si>
  <si>
    <t>Forbes SCO</t>
  </si>
  <si>
    <t>Cabrera ESP</t>
  </si>
  <si>
    <t>Maher ENG</t>
  </si>
  <si>
    <t>Perez ESP</t>
  </si>
  <si>
    <t>Martin ESP</t>
  </si>
  <si>
    <t>drużyny 1-7</t>
  </si>
  <si>
    <t>CZE</t>
  </si>
  <si>
    <t>FRA</t>
  </si>
  <si>
    <t>SLO</t>
  </si>
  <si>
    <t>BIH</t>
  </si>
  <si>
    <t>ESP</t>
  </si>
  <si>
    <t>FIN</t>
  </si>
  <si>
    <t>śr.</t>
  </si>
  <si>
    <t>BILANS POJEDYNKÓW</t>
  </si>
  <si>
    <t>zw</t>
  </si>
  <si>
    <t>por</t>
  </si>
  <si>
    <t>rem</t>
  </si>
  <si>
    <t>pkt</t>
  </si>
  <si>
    <t>…</t>
  </si>
  <si>
    <t>Dirks NED</t>
  </si>
  <si>
    <t>Cervenka CZE</t>
  </si>
  <si>
    <t>Puskaric Marinko CRO</t>
  </si>
  <si>
    <t>Santos ESP</t>
  </si>
  <si>
    <t>BILANS ZŁOWIONYCH RYB</t>
  </si>
  <si>
    <t>MIEJSCA W SEKTORZE</t>
  </si>
  <si>
    <t>2 punkty za wygranie pojedynku na łódce</t>
  </si>
  <si>
    <t>1 pkt za remis, 0 pkt za przegraną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</si>
</sst>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7"/>
      <name val="Arial CE"/>
      <charset val="238"/>
    </font>
    <font>
      <sz val="7"/>
      <color rgb="FFFF0000"/>
      <name val="Arial CE"/>
      <family val="2"/>
      <charset val="238"/>
    </font>
    <font>
      <b/>
      <sz val="6"/>
      <name val="Arial CE"/>
      <family val="2"/>
      <charset val="238"/>
    </font>
    <font>
      <b/>
      <sz val="7"/>
      <name val="Arial CE"/>
      <family val="2"/>
      <charset val="238"/>
    </font>
    <font>
      <b/>
      <sz val="7"/>
      <color rgb="FFFF0000"/>
      <name val="Arial CE"/>
      <family val="2"/>
      <charset val="238"/>
    </font>
    <font>
      <b/>
      <sz val="8"/>
      <name val="Arial CE"/>
      <charset val="238"/>
    </font>
    <font>
      <b/>
      <sz val="7"/>
      <color rgb="FFFF0000"/>
      <name val="Arial CE"/>
      <charset val="238"/>
    </font>
    <font>
      <b/>
      <sz val="8"/>
      <color rgb="FFFF0000"/>
      <name val="Arial CE"/>
      <charset val="238"/>
    </font>
    <font>
      <b/>
      <sz val="8"/>
      <name val="Arial CE"/>
      <family val="2"/>
      <charset val="238"/>
    </font>
    <font>
      <b/>
      <sz val="14"/>
      <name val="Arial CE"/>
      <charset val="238"/>
    </font>
    <font>
      <sz val="7"/>
      <color theme="1"/>
      <name val="Arial CE"/>
      <family val="2"/>
      <charset val="238"/>
    </font>
    <font>
      <b/>
      <sz val="7"/>
      <color theme="1"/>
      <name val="Arial CE"/>
      <family val="2"/>
      <charset val="238"/>
    </font>
    <font>
      <sz val="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1" fontId="3" fillId="3" borderId="2" xfId="1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9" fillId="5" borderId="2" xfId="1" applyFont="1" applyFill="1" applyBorder="1" applyAlignment="1">
      <alignment horizontal="center" vertical="center"/>
    </xf>
    <xf numFmtId="164" fontId="3" fillId="5" borderId="2" xfId="1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1" fontId="3" fillId="5" borderId="2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10" fillId="5" borderId="2" xfId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1" fontId="7" fillId="5" borderId="2" xfId="1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 wrapText="1"/>
    </xf>
    <xf numFmtId="0" fontId="17" fillId="5" borderId="2" xfId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1" fontId="16" fillId="5" borderId="2" xfId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center"/>
    </xf>
    <xf numFmtId="1" fontId="11" fillId="5" borderId="2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1" fontId="11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zoomScaleNormal="100" workbookViewId="0">
      <selection activeCell="AK18" sqref="AK18"/>
    </sheetView>
  </sheetViews>
  <sheetFormatPr defaultRowHeight="11.25" x14ac:dyDescent="0.2"/>
  <cols>
    <col min="1" max="1" width="4.85546875" style="9" bestFit="1" customWidth="1"/>
    <col min="2" max="2" width="13.7109375" style="1" bestFit="1" customWidth="1"/>
    <col min="3" max="3" width="2.5703125" style="2" bestFit="1" customWidth="1"/>
    <col min="4" max="4" width="3.5703125" style="2" bestFit="1" customWidth="1"/>
    <col min="5" max="5" width="3.85546875" style="2" bestFit="1" customWidth="1"/>
    <col min="6" max="6" width="3.28515625" style="2" bestFit="1" customWidth="1"/>
    <col min="7" max="7" width="11.5703125" style="2" bestFit="1" customWidth="1"/>
    <col min="8" max="8" width="2.5703125" style="2" bestFit="1" customWidth="1"/>
    <col min="9" max="9" width="3.5703125" style="53" bestFit="1" customWidth="1"/>
    <col min="10" max="10" width="3.85546875" style="2" bestFit="1" customWidth="1"/>
    <col min="11" max="11" width="3.28515625" style="2" bestFit="1" customWidth="1"/>
    <col min="12" max="12" width="12.140625" style="2" bestFit="1" customWidth="1"/>
    <col min="13" max="13" width="2.5703125" style="2" bestFit="1" customWidth="1"/>
    <col min="14" max="14" width="3.5703125" style="53" bestFit="1" customWidth="1"/>
    <col min="15" max="15" width="3.85546875" style="2" bestFit="1" customWidth="1"/>
    <col min="16" max="16" width="3.28515625" style="2" bestFit="1" customWidth="1"/>
    <col min="17" max="17" width="14.7109375" style="2" bestFit="1" customWidth="1"/>
    <col min="18" max="18" width="2.5703125" style="2" bestFit="1" customWidth="1"/>
    <col min="19" max="19" width="3.5703125" style="53" bestFit="1" customWidth="1"/>
    <col min="20" max="20" width="3.85546875" style="2" bestFit="1" customWidth="1"/>
    <col min="21" max="21" width="3.28515625" style="2" bestFit="1" customWidth="1"/>
    <col min="22" max="22" width="14.7109375" style="2" bestFit="1" customWidth="1"/>
    <col min="23" max="23" width="2.5703125" style="2" bestFit="1" customWidth="1"/>
    <col min="24" max="24" width="4.28515625" style="53" bestFit="1" customWidth="1"/>
    <col min="25" max="25" width="3.85546875" style="2" bestFit="1" customWidth="1"/>
    <col min="26" max="26" width="3.28515625" style="2" bestFit="1" customWidth="1"/>
    <col min="27" max="27" width="8" style="2" bestFit="1" customWidth="1"/>
    <col min="28" max="28" width="1.7109375" style="2" customWidth="1"/>
    <col min="29" max="29" width="3.28515625" style="2" customWidth="1"/>
    <col min="30" max="30" width="3.7109375" style="1" customWidth="1"/>
    <col min="31" max="31" width="3.5703125" style="1" customWidth="1"/>
    <col min="32" max="33" width="3.7109375" style="1" customWidth="1"/>
    <col min="34" max="34" width="3.42578125" style="1" customWidth="1"/>
    <col min="35" max="35" width="3.7109375" style="1" customWidth="1"/>
    <col min="36" max="36" width="3.28515625" style="1" customWidth="1"/>
    <col min="37" max="37" width="2.7109375" style="65" customWidth="1"/>
    <col min="38" max="16384" width="9.140625" style="1"/>
  </cols>
  <sheetData>
    <row r="1" spans="1:37" s="3" customFormat="1" ht="18" x14ac:dyDescent="0.2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42"/>
      <c r="AC1" s="42"/>
      <c r="AD1" s="82" t="s">
        <v>131</v>
      </c>
      <c r="AE1" s="82"/>
      <c r="AF1" s="82"/>
      <c r="AG1" s="82"/>
      <c r="AH1" s="82"/>
      <c r="AI1" s="82"/>
      <c r="AJ1" s="82"/>
      <c r="AK1" s="82"/>
    </row>
    <row r="2" spans="1:37" s="5" customFormat="1" ht="12" customHeight="1" x14ac:dyDescent="0.2">
      <c r="A2" s="10" t="s">
        <v>8</v>
      </c>
      <c r="B2" s="81" t="s">
        <v>40</v>
      </c>
      <c r="C2" s="81"/>
      <c r="D2" s="81"/>
      <c r="E2" s="81"/>
      <c r="F2" s="81"/>
      <c r="G2" s="85" t="s">
        <v>41</v>
      </c>
      <c r="H2" s="85"/>
      <c r="I2" s="85"/>
      <c r="J2" s="85"/>
      <c r="K2" s="85"/>
      <c r="L2" s="85" t="s">
        <v>42</v>
      </c>
      <c r="M2" s="85"/>
      <c r="N2" s="85"/>
      <c r="O2" s="85"/>
      <c r="P2" s="85"/>
      <c r="Q2" s="85" t="s">
        <v>43</v>
      </c>
      <c r="R2" s="85"/>
      <c r="S2" s="85"/>
      <c r="T2" s="85"/>
      <c r="U2" s="85"/>
      <c r="V2" s="81" t="s">
        <v>44</v>
      </c>
      <c r="W2" s="81"/>
      <c r="X2" s="81"/>
      <c r="Y2" s="81"/>
      <c r="Z2" s="81"/>
      <c r="AA2" s="11" t="s">
        <v>9</v>
      </c>
      <c r="AB2" s="44"/>
      <c r="AC2" s="43"/>
      <c r="AD2" s="83" t="s">
        <v>123</v>
      </c>
      <c r="AE2" s="83"/>
      <c r="AF2" s="83"/>
      <c r="AG2" s="83"/>
      <c r="AH2" s="83"/>
      <c r="AI2" s="83"/>
      <c r="AJ2" s="83"/>
      <c r="AK2" s="83"/>
    </row>
    <row r="3" spans="1:37" s="5" customFormat="1" ht="12" customHeight="1" x14ac:dyDescent="0.2">
      <c r="A3" s="12" t="s">
        <v>14</v>
      </c>
      <c r="B3" s="26" t="s">
        <v>7</v>
      </c>
      <c r="C3" s="27" t="s">
        <v>0</v>
      </c>
      <c r="D3" s="27" t="s">
        <v>1</v>
      </c>
      <c r="E3" s="27" t="s">
        <v>2</v>
      </c>
      <c r="F3" s="27" t="s">
        <v>13</v>
      </c>
      <c r="G3" s="28" t="s">
        <v>7</v>
      </c>
      <c r="H3" s="27" t="s">
        <v>0</v>
      </c>
      <c r="I3" s="52" t="s">
        <v>1</v>
      </c>
      <c r="J3" s="27" t="s">
        <v>2</v>
      </c>
      <c r="K3" s="27" t="s">
        <v>13</v>
      </c>
      <c r="L3" s="28" t="s">
        <v>7</v>
      </c>
      <c r="M3" s="27" t="s">
        <v>0</v>
      </c>
      <c r="N3" s="52" t="s">
        <v>1</v>
      </c>
      <c r="O3" s="27" t="s">
        <v>2</v>
      </c>
      <c r="P3" s="27" t="s">
        <v>13</v>
      </c>
      <c r="Q3" s="26" t="s">
        <v>7</v>
      </c>
      <c r="R3" s="27" t="s">
        <v>0</v>
      </c>
      <c r="S3" s="52" t="s">
        <v>1</v>
      </c>
      <c r="T3" s="27" t="s">
        <v>2</v>
      </c>
      <c r="U3" s="27" t="s">
        <v>13</v>
      </c>
      <c r="V3" s="26" t="s">
        <v>7</v>
      </c>
      <c r="W3" s="27" t="s">
        <v>0</v>
      </c>
      <c r="X3" s="52" t="s">
        <v>1</v>
      </c>
      <c r="Y3" s="27" t="s">
        <v>2</v>
      </c>
      <c r="Z3" s="27" t="s">
        <v>13</v>
      </c>
      <c r="AA3" s="13" t="s">
        <v>10</v>
      </c>
      <c r="AB3" s="43"/>
      <c r="AC3" s="43"/>
      <c r="AD3" s="77" t="s">
        <v>124</v>
      </c>
      <c r="AE3" s="77" t="s">
        <v>126</v>
      </c>
      <c r="AF3" s="77" t="s">
        <v>127</v>
      </c>
      <c r="AG3" s="55" t="s">
        <v>28</v>
      </c>
      <c r="AH3" s="77" t="s">
        <v>125</v>
      </c>
      <c r="AI3" s="77" t="s">
        <v>128</v>
      </c>
      <c r="AJ3" s="77" t="s">
        <v>129</v>
      </c>
      <c r="AK3" s="62" t="s">
        <v>130</v>
      </c>
    </row>
    <row r="4" spans="1:37" ht="12.95" customHeight="1" x14ac:dyDescent="0.2">
      <c r="A4" s="14">
        <v>1</v>
      </c>
      <c r="B4" s="15" t="s">
        <v>25</v>
      </c>
      <c r="C4" s="16">
        <v>0</v>
      </c>
      <c r="D4" s="17"/>
      <c r="E4" s="18"/>
      <c r="F4" s="19">
        <v>20</v>
      </c>
      <c r="G4" s="15" t="s">
        <v>21</v>
      </c>
      <c r="H4" s="16">
        <v>1</v>
      </c>
      <c r="I4" s="17">
        <v>41</v>
      </c>
      <c r="J4" s="18">
        <v>920</v>
      </c>
      <c r="K4" s="19">
        <v>5</v>
      </c>
      <c r="L4" s="15" t="s">
        <v>84</v>
      </c>
      <c r="M4" s="16">
        <v>1</v>
      </c>
      <c r="N4" s="17">
        <v>28</v>
      </c>
      <c r="O4" s="18">
        <v>660</v>
      </c>
      <c r="P4" s="19">
        <v>6</v>
      </c>
      <c r="Q4" s="15" t="s">
        <v>89</v>
      </c>
      <c r="R4" s="16">
        <v>2</v>
      </c>
      <c r="S4" s="17">
        <v>44</v>
      </c>
      <c r="T4" s="18">
        <v>1940</v>
      </c>
      <c r="U4" s="19">
        <v>4</v>
      </c>
      <c r="V4" s="15" t="s">
        <v>95</v>
      </c>
      <c r="W4" s="16">
        <v>0</v>
      </c>
      <c r="X4" s="17"/>
      <c r="Y4" s="18"/>
      <c r="Z4" s="19">
        <v>20</v>
      </c>
      <c r="AA4" s="25">
        <f>SUM(C4,H4,M4,R4,W4)</f>
        <v>4</v>
      </c>
      <c r="AC4" s="67" t="s">
        <v>132</v>
      </c>
      <c r="AD4" s="56">
        <v>5</v>
      </c>
      <c r="AE4" s="56">
        <v>3</v>
      </c>
      <c r="AF4" s="56">
        <v>2</v>
      </c>
      <c r="AG4" s="57">
        <v>3</v>
      </c>
      <c r="AH4" s="56">
        <v>3</v>
      </c>
      <c r="AI4" s="56">
        <v>1</v>
      </c>
      <c r="AJ4" s="56">
        <v>3</v>
      </c>
      <c r="AK4" s="63">
        <f>SUM(AD4:AJ4)/7</f>
        <v>2.8571428571428572</v>
      </c>
    </row>
    <row r="5" spans="1:37" ht="12.95" customHeight="1" x14ac:dyDescent="0.2">
      <c r="A5" s="14">
        <v>2</v>
      </c>
      <c r="B5" s="15" t="s">
        <v>69</v>
      </c>
      <c r="C5" s="16">
        <v>0</v>
      </c>
      <c r="D5" s="17"/>
      <c r="E5" s="18"/>
      <c r="F5" s="19">
        <v>20</v>
      </c>
      <c r="G5" s="15" t="s">
        <v>46</v>
      </c>
      <c r="H5" s="16">
        <v>0</v>
      </c>
      <c r="I5" s="17"/>
      <c r="J5" s="18"/>
      <c r="K5" s="19">
        <v>20</v>
      </c>
      <c r="L5" s="15" t="s">
        <v>114</v>
      </c>
      <c r="M5" s="16">
        <v>0</v>
      </c>
      <c r="N5" s="17"/>
      <c r="O5" s="18"/>
      <c r="P5" s="19">
        <v>20</v>
      </c>
      <c r="Q5" s="15" t="s">
        <v>17</v>
      </c>
      <c r="R5" s="16">
        <v>1</v>
      </c>
      <c r="S5" s="17">
        <v>38</v>
      </c>
      <c r="T5" s="18">
        <v>860</v>
      </c>
      <c r="U5" s="19">
        <v>8</v>
      </c>
      <c r="V5" s="15" t="s">
        <v>53</v>
      </c>
      <c r="W5" s="16">
        <v>0</v>
      </c>
      <c r="X5" s="17"/>
      <c r="Y5" s="18"/>
      <c r="Z5" s="19">
        <v>20</v>
      </c>
      <c r="AA5" s="25">
        <f>SUM(C5,H5,M5,R5,W5)</f>
        <v>1</v>
      </c>
      <c r="AC5" s="67" t="s">
        <v>134</v>
      </c>
      <c r="AD5" s="56">
        <v>0</v>
      </c>
      <c r="AE5" s="56">
        <v>1</v>
      </c>
      <c r="AF5" s="56">
        <v>1</v>
      </c>
      <c r="AG5" s="57">
        <v>2</v>
      </c>
      <c r="AH5" s="56">
        <v>1</v>
      </c>
      <c r="AI5" s="56">
        <v>2</v>
      </c>
      <c r="AJ5" s="56">
        <v>2</v>
      </c>
      <c r="AK5" s="63">
        <f t="shared" ref="AK5:AK8" si="0">SUM(AD5:AJ5)/7</f>
        <v>1.2857142857142858</v>
      </c>
    </row>
    <row r="6" spans="1:37" ht="12.95" customHeight="1" x14ac:dyDescent="0.2">
      <c r="A6" s="29">
        <v>3</v>
      </c>
      <c r="B6" s="30" t="s">
        <v>77</v>
      </c>
      <c r="C6" s="31">
        <v>3</v>
      </c>
      <c r="D6" s="32">
        <v>49</v>
      </c>
      <c r="E6" s="33">
        <v>2820</v>
      </c>
      <c r="F6" s="34">
        <v>1</v>
      </c>
      <c r="G6" s="30" t="s">
        <v>118</v>
      </c>
      <c r="H6" s="31">
        <v>0</v>
      </c>
      <c r="I6" s="32"/>
      <c r="J6" s="33"/>
      <c r="K6" s="34">
        <v>20</v>
      </c>
      <c r="L6" s="30" t="s">
        <v>79</v>
      </c>
      <c r="M6" s="31">
        <v>1</v>
      </c>
      <c r="N6" s="32">
        <v>44.5</v>
      </c>
      <c r="O6" s="33">
        <v>980</v>
      </c>
      <c r="P6" s="34">
        <v>3</v>
      </c>
      <c r="Q6" s="35" t="s">
        <v>64</v>
      </c>
      <c r="R6" s="36">
        <v>0</v>
      </c>
      <c r="S6" s="37"/>
      <c r="T6" s="38"/>
      <c r="U6" s="39">
        <v>20</v>
      </c>
      <c r="V6" s="30" t="s">
        <v>83</v>
      </c>
      <c r="W6" s="31">
        <v>1</v>
      </c>
      <c r="X6" s="32">
        <v>39.5</v>
      </c>
      <c r="Y6" s="33">
        <v>900</v>
      </c>
      <c r="Z6" s="34">
        <v>5</v>
      </c>
      <c r="AA6" s="40">
        <f t="shared" ref="AA6:AA21" si="1">SUM(C6,H6,M6,R6,W6)</f>
        <v>5</v>
      </c>
      <c r="AC6" s="67" t="s">
        <v>133</v>
      </c>
      <c r="AD6" s="56">
        <v>0</v>
      </c>
      <c r="AE6" s="56">
        <v>1</v>
      </c>
      <c r="AF6" s="56">
        <v>2</v>
      </c>
      <c r="AG6" s="57">
        <v>0</v>
      </c>
      <c r="AH6" s="56">
        <v>1</v>
      </c>
      <c r="AI6" s="56">
        <v>2</v>
      </c>
      <c r="AJ6" s="56">
        <v>0</v>
      </c>
      <c r="AK6" s="63">
        <f t="shared" si="0"/>
        <v>0.8571428571428571</v>
      </c>
    </row>
    <row r="7" spans="1:37" ht="12.95" customHeight="1" x14ac:dyDescent="0.2">
      <c r="A7" s="29">
        <v>4</v>
      </c>
      <c r="B7" s="30" t="s">
        <v>121</v>
      </c>
      <c r="C7" s="31">
        <v>2</v>
      </c>
      <c r="D7" s="32">
        <v>46</v>
      </c>
      <c r="E7" s="33">
        <v>1960</v>
      </c>
      <c r="F7" s="34">
        <v>4</v>
      </c>
      <c r="G7" s="30" t="s">
        <v>57</v>
      </c>
      <c r="H7" s="31">
        <v>0</v>
      </c>
      <c r="I7" s="32"/>
      <c r="J7" s="33"/>
      <c r="K7" s="34">
        <v>20</v>
      </c>
      <c r="L7" s="30" t="s">
        <v>97</v>
      </c>
      <c r="M7" s="31">
        <v>1</v>
      </c>
      <c r="N7" s="32">
        <v>40</v>
      </c>
      <c r="O7" s="33">
        <v>900</v>
      </c>
      <c r="P7" s="34">
        <v>4</v>
      </c>
      <c r="Q7" s="30" t="s">
        <v>35</v>
      </c>
      <c r="R7" s="31">
        <v>0</v>
      </c>
      <c r="S7" s="32"/>
      <c r="T7" s="33"/>
      <c r="U7" s="34">
        <v>20</v>
      </c>
      <c r="V7" s="30" t="s">
        <v>120</v>
      </c>
      <c r="W7" s="31">
        <v>0</v>
      </c>
      <c r="X7" s="32"/>
      <c r="Y7" s="33"/>
      <c r="Z7" s="34">
        <v>20</v>
      </c>
      <c r="AA7" s="40">
        <f t="shared" si="1"/>
        <v>3</v>
      </c>
      <c r="AC7" s="68"/>
      <c r="AD7" s="89" t="s">
        <v>143</v>
      </c>
      <c r="AE7" s="90"/>
      <c r="AF7" s="90"/>
      <c r="AG7" s="90"/>
      <c r="AH7" s="90"/>
      <c r="AI7" s="90"/>
      <c r="AJ7" s="91"/>
      <c r="AK7" s="63">
        <f t="shared" si="0"/>
        <v>0</v>
      </c>
    </row>
    <row r="8" spans="1:37" ht="12.95" customHeight="1" x14ac:dyDescent="0.2">
      <c r="A8" s="14">
        <v>5</v>
      </c>
      <c r="B8" s="15" t="s">
        <v>100</v>
      </c>
      <c r="C8" s="16">
        <v>0</v>
      </c>
      <c r="D8" s="17"/>
      <c r="E8" s="18"/>
      <c r="F8" s="19">
        <v>20</v>
      </c>
      <c r="G8" s="15" t="s">
        <v>71</v>
      </c>
      <c r="H8" s="16">
        <v>1</v>
      </c>
      <c r="I8" s="17">
        <v>37</v>
      </c>
      <c r="J8" s="18">
        <v>840</v>
      </c>
      <c r="K8" s="19">
        <v>6</v>
      </c>
      <c r="L8" s="15" t="s">
        <v>90</v>
      </c>
      <c r="M8" s="16">
        <v>0</v>
      </c>
      <c r="N8" s="17"/>
      <c r="O8" s="18"/>
      <c r="P8" s="19">
        <v>20</v>
      </c>
      <c r="Q8" s="15" t="s">
        <v>19</v>
      </c>
      <c r="R8" s="16">
        <v>1</v>
      </c>
      <c r="S8" s="17">
        <v>37.200000000000003</v>
      </c>
      <c r="T8" s="18">
        <v>860</v>
      </c>
      <c r="U8" s="19">
        <v>9</v>
      </c>
      <c r="V8" s="20" t="s">
        <v>65</v>
      </c>
      <c r="W8" s="21">
        <v>4</v>
      </c>
      <c r="X8" s="22">
        <v>53</v>
      </c>
      <c r="Y8" s="23">
        <v>2880</v>
      </c>
      <c r="Z8" s="24">
        <v>2</v>
      </c>
      <c r="AA8" s="25">
        <f t="shared" si="1"/>
        <v>6</v>
      </c>
      <c r="AC8" s="68"/>
      <c r="AD8" s="89" t="s">
        <v>144</v>
      </c>
      <c r="AE8" s="90"/>
      <c r="AF8" s="90"/>
      <c r="AG8" s="90"/>
      <c r="AH8" s="90"/>
      <c r="AI8" s="90"/>
      <c r="AJ8" s="91"/>
      <c r="AK8" s="63">
        <f t="shared" si="0"/>
        <v>0</v>
      </c>
    </row>
    <row r="9" spans="1:37" ht="12.95" customHeight="1" x14ac:dyDescent="0.2">
      <c r="A9" s="14">
        <v>6</v>
      </c>
      <c r="B9" s="15" t="s">
        <v>80</v>
      </c>
      <c r="C9" s="16">
        <v>1</v>
      </c>
      <c r="D9" s="17">
        <v>49</v>
      </c>
      <c r="E9" s="18">
        <v>1080</v>
      </c>
      <c r="F9" s="19">
        <v>6</v>
      </c>
      <c r="G9" s="15" t="s">
        <v>106</v>
      </c>
      <c r="H9" s="16">
        <v>2</v>
      </c>
      <c r="I9" s="17">
        <v>40</v>
      </c>
      <c r="J9" s="18">
        <v>1540</v>
      </c>
      <c r="K9" s="19">
        <v>3</v>
      </c>
      <c r="L9" s="15" t="s">
        <v>58</v>
      </c>
      <c r="M9" s="16">
        <v>0</v>
      </c>
      <c r="N9" s="17"/>
      <c r="O9" s="18"/>
      <c r="P9" s="19">
        <v>20</v>
      </c>
      <c r="Q9" s="15" t="s">
        <v>75</v>
      </c>
      <c r="R9" s="16">
        <v>1</v>
      </c>
      <c r="S9" s="17">
        <v>42.2</v>
      </c>
      <c r="T9" s="18">
        <v>960</v>
      </c>
      <c r="U9" s="19">
        <v>7</v>
      </c>
      <c r="V9" s="15" t="s">
        <v>49</v>
      </c>
      <c r="W9" s="16">
        <v>1</v>
      </c>
      <c r="X9" s="17">
        <v>24.1</v>
      </c>
      <c r="Y9" s="18">
        <v>600</v>
      </c>
      <c r="Z9" s="19">
        <v>10</v>
      </c>
      <c r="AA9" s="25">
        <f t="shared" si="1"/>
        <v>5</v>
      </c>
      <c r="AC9" s="67" t="s">
        <v>135</v>
      </c>
      <c r="AD9" s="58">
        <f>SUM(AD4)*2+(AD5)</f>
        <v>10</v>
      </c>
      <c r="AE9" s="58">
        <f t="shared" ref="AE9:AK9" si="2">SUM(AE4)*2+(AE5)</f>
        <v>7</v>
      </c>
      <c r="AF9" s="58">
        <f t="shared" si="2"/>
        <v>5</v>
      </c>
      <c r="AG9" s="59">
        <f t="shared" si="2"/>
        <v>8</v>
      </c>
      <c r="AH9" s="58">
        <f t="shared" si="2"/>
        <v>7</v>
      </c>
      <c r="AI9" s="58">
        <f t="shared" si="2"/>
        <v>4</v>
      </c>
      <c r="AJ9" s="58">
        <f t="shared" si="2"/>
        <v>8</v>
      </c>
      <c r="AK9" s="64">
        <f t="shared" si="2"/>
        <v>7</v>
      </c>
    </row>
    <row r="10" spans="1:37" ht="12.95" customHeight="1" x14ac:dyDescent="0.2">
      <c r="A10" s="29">
        <v>7</v>
      </c>
      <c r="B10" s="30" t="s">
        <v>92</v>
      </c>
      <c r="C10" s="31">
        <v>1</v>
      </c>
      <c r="D10" s="32">
        <v>35</v>
      </c>
      <c r="E10" s="33">
        <v>800</v>
      </c>
      <c r="F10" s="34">
        <v>8</v>
      </c>
      <c r="G10" s="30" t="s">
        <v>32</v>
      </c>
      <c r="H10" s="31">
        <v>0</v>
      </c>
      <c r="I10" s="32"/>
      <c r="J10" s="33"/>
      <c r="K10" s="34">
        <v>20</v>
      </c>
      <c r="L10" s="30" t="s">
        <v>88</v>
      </c>
      <c r="M10" s="31">
        <v>0</v>
      </c>
      <c r="N10" s="32"/>
      <c r="O10" s="33"/>
      <c r="P10" s="34">
        <v>20</v>
      </c>
      <c r="Q10" s="30" t="s">
        <v>140</v>
      </c>
      <c r="R10" s="31">
        <v>2</v>
      </c>
      <c r="S10" s="32">
        <v>54</v>
      </c>
      <c r="T10" s="33">
        <v>2120</v>
      </c>
      <c r="U10" s="34">
        <v>3</v>
      </c>
      <c r="V10" s="30" t="s">
        <v>68</v>
      </c>
      <c r="W10" s="31">
        <v>1</v>
      </c>
      <c r="X10" s="32">
        <v>38.1</v>
      </c>
      <c r="Y10" s="33">
        <v>880</v>
      </c>
      <c r="Z10" s="34">
        <v>7</v>
      </c>
      <c r="AA10" s="40">
        <f t="shared" si="1"/>
        <v>4</v>
      </c>
      <c r="AD10" s="2"/>
      <c r="AE10" s="2"/>
      <c r="AF10" s="2"/>
      <c r="AG10" s="2"/>
      <c r="AH10" s="2"/>
      <c r="AI10" s="2"/>
      <c r="AJ10" s="2"/>
    </row>
    <row r="11" spans="1:37" ht="12.95" customHeight="1" x14ac:dyDescent="0.2">
      <c r="A11" s="29">
        <v>8</v>
      </c>
      <c r="B11" s="30" t="s">
        <v>110</v>
      </c>
      <c r="C11" s="31">
        <v>0</v>
      </c>
      <c r="D11" s="32"/>
      <c r="E11" s="33"/>
      <c r="F11" s="34">
        <v>20</v>
      </c>
      <c r="G11" s="30" t="s">
        <v>15</v>
      </c>
      <c r="H11" s="31">
        <v>0</v>
      </c>
      <c r="I11" s="32"/>
      <c r="J11" s="33"/>
      <c r="K11" s="34">
        <v>20</v>
      </c>
      <c r="L11" s="30" t="s">
        <v>73</v>
      </c>
      <c r="M11" s="31">
        <v>3</v>
      </c>
      <c r="N11" s="32">
        <v>65</v>
      </c>
      <c r="O11" s="33">
        <v>3180</v>
      </c>
      <c r="P11" s="34">
        <v>1</v>
      </c>
      <c r="Q11" s="30" t="s">
        <v>137</v>
      </c>
      <c r="R11" s="31">
        <v>0</v>
      </c>
      <c r="S11" s="32"/>
      <c r="T11" s="33"/>
      <c r="U11" s="34">
        <v>20</v>
      </c>
      <c r="V11" s="30" t="s">
        <v>104</v>
      </c>
      <c r="W11" s="31">
        <v>1</v>
      </c>
      <c r="X11" s="32">
        <v>100</v>
      </c>
      <c r="Y11" s="33">
        <v>2100</v>
      </c>
      <c r="Z11" s="34">
        <v>3</v>
      </c>
      <c r="AA11" s="40">
        <f t="shared" si="1"/>
        <v>4</v>
      </c>
      <c r="AD11" s="82" t="s">
        <v>141</v>
      </c>
      <c r="AE11" s="82"/>
      <c r="AF11" s="82"/>
      <c r="AG11" s="82"/>
      <c r="AH11" s="82"/>
      <c r="AI11" s="82"/>
      <c r="AJ11" s="82"/>
      <c r="AK11" s="82"/>
    </row>
    <row r="12" spans="1:37" ht="12.95" customHeight="1" x14ac:dyDescent="0.2">
      <c r="A12" s="14">
        <v>9</v>
      </c>
      <c r="B12" s="15" t="s">
        <v>115</v>
      </c>
      <c r="C12" s="16">
        <v>2</v>
      </c>
      <c r="D12" s="17">
        <v>48</v>
      </c>
      <c r="E12" s="18">
        <v>2080</v>
      </c>
      <c r="F12" s="19">
        <v>3</v>
      </c>
      <c r="G12" s="15" t="s">
        <v>27</v>
      </c>
      <c r="H12" s="16">
        <v>0</v>
      </c>
      <c r="I12" s="17"/>
      <c r="J12" s="18"/>
      <c r="K12" s="19">
        <v>20</v>
      </c>
      <c r="L12" s="15" t="s">
        <v>47</v>
      </c>
      <c r="M12" s="16">
        <v>0</v>
      </c>
      <c r="N12" s="17"/>
      <c r="O12" s="18"/>
      <c r="P12" s="19">
        <v>20</v>
      </c>
      <c r="Q12" s="15" t="s">
        <v>78</v>
      </c>
      <c r="R12" s="16">
        <v>3</v>
      </c>
      <c r="S12" s="17">
        <v>57</v>
      </c>
      <c r="T12" s="18">
        <v>3140</v>
      </c>
      <c r="U12" s="19">
        <v>1</v>
      </c>
      <c r="V12" s="15" t="s">
        <v>34</v>
      </c>
      <c r="W12" s="16">
        <v>0</v>
      </c>
      <c r="X12" s="17"/>
      <c r="Y12" s="18"/>
      <c r="Z12" s="19">
        <v>20</v>
      </c>
      <c r="AA12" s="25">
        <f t="shared" si="1"/>
        <v>5</v>
      </c>
      <c r="AD12" s="77" t="s">
        <v>124</v>
      </c>
      <c r="AE12" s="77" t="s">
        <v>126</v>
      </c>
      <c r="AF12" s="77" t="s">
        <v>127</v>
      </c>
      <c r="AG12" s="55" t="s">
        <v>28</v>
      </c>
      <c r="AH12" s="77" t="s">
        <v>125</v>
      </c>
      <c r="AI12" s="77" t="s">
        <v>128</v>
      </c>
      <c r="AJ12" s="77" t="s">
        <v>129</v>
      </c>
      <c r="AK12" s="62" t="s">
        <v>130</v>
      </c>
    </row>
    <row r="13" spans="1:37" ht="12.95" customHeight="1" x14ac:dyDescent="0.2">
      <c r="A13" s="14">
        <v>10</v>
      </c>
      <c r="B13" s="15" t="s">
        <v>107</v>
      </c>
      <c r="C13" s="16">
        <v>0</v>
      </c>
      <c r="D13" s="17"/>
      <c r="E13" s="18"/>
      <c r="F13" s="19">
        <v>20</v>
      </c>
      <c r="G13" s="15" t="s">
        <v>102</v>
      </c>
      <c r="H13" s="16">
        <v>0</v>
      </c>
      <c r="I13" s="17"/>
      <c r="J13" s="18"/>
      <c r="K13" s="19">
        <v>20</v>
      </c>
      <c r="L13" s="20" t="s">
        <v>117</v>
      </c>
      <c r="M13" s="21">
        <v>0</v>
      </c>
      <c r="N13" s="22"/>
      <c r="O13" s="23"/>
      <c r="P13" s="24">
        <v>20</v>
      </c>
      <c r="Q13" s="15" t="s">
        <v>91</v>
      </c>
      <c r="R13" s="16">
        <v>1</v>
      </c>
      <c r="S13" s="17">
        <v>65</v>
      </c>
      <c r="T13" s="18">
        <v>1400</v>
      </c>
      <c r="U13" s="19">
        <v>5</v>
      </c>
      <c r="V13" s="15" t="s">
        <v>63</v>
      </c>
      <c r="W13" s="16">
        <v>0</v>
      </c>
      <c r="X13" s="17"/>
      <c r="Y13" s="18"/>
      <c r="Z13" s="19">
        <v>20</v>
      </c>
      <c r="AA13" s="25">
        <f t="shared" si="1"/>
        <v>1</v>
      </c>
      <c r="AC13" s="68" t="s">
        <v>136</v>
      </c>
      <c r="AD13" s="56">
        <f>SUM(C22,H16,M4,R20,W6)</f>
        <v>12</v>
      </c>
      <c r="AE13" s="56">
        <f>SUM(C13,H9,M22,R17,W11)</f>
        <v>5</v>
      </c>
      <c r="AF13" s="56">
        <f>SUM(C23,H15,M10,R4,W17)</f>
        <v>4</v>
      </c>
      <c r="AG13" s="57">
        <f>SUM(C21,H23,M13,R6,W8)</f>
        <v>6</v>
      </c>
      <c r="AH13" s="56">
        <f>SUM(C9,H4,M6,R12,W15)</f>
        <v>6</v>
      </c>
      <c r="AI13" s="56">
        <f>SUM(C7,H12,M19,R10,W21)</f>
        <v>5</v>
      </c>
      <c r="AJ13" s="56">
        <f>SUM(C16,H19,M21,R8,W5)</f>
        <v>8</v>
      </c>
      <c r="AK13" s="63">
        <f>SUM(AD13:AJ13)/7</f>
        <v>6.5714285714285712</v>
      </c>
    </row>
    <row r="14" spans="1:37" ht="12.95" customHeight="1" x14ac:dyDescent="0.2">
      <c r="A14" s="29">
        <v>11</v>
      </c>
      <c r="B14" s="30" t="s">
        <v>94</v>
      </c>
      <c r="C14" s="31">
        <v>0</v>
      </c>
      <c r="D14" s="32"/>
      <c r="E14" s="33"/>
      <c r="F14" s="34">
        <v>20</v>
      </c>
      <c r="G14" s="30" t="s">
        <v>56</v>
      </c>
      <c r="H14" s="31">
        <v>0</v>
      </c>
      <c r="I14" s="32"/>
      <c r="J14" s="33"/>
      <c r="K14" s="34">
        <v>20</v>
      </c>
      <c r="L14" s="30" t="s">
        <v>36</v>
      </c>
      <c r="M14" s="31">
        <v>0</v>
      </c>
      <c r="N14" s="32"/>
      <c r="O14" s="33"/>
      <c r="P14" s="34">
        <v>20</v>
      </c>
      <c r="Q14" s="30" t="s">
        <v>48</v>
      </c>
      <c r="R14" s="31">
        <v>0</v>
      </c>
      <c r="S14" s="32"/>
      <c r="T14" s="33"/>
      <c r="U14" s="34">
        <v>20</v>
      </c>
      <c r="V14" s="30" t="s">
        <v>76</v>
      </c>
      <c r="W14" s="31">
        <v>1</v>
      </c>
      <c r="X14" s="32">
        <v>39</v>
      </c>
      <c r="Y14" s="33">
        <v>880</v>
      </c>
      <c r="Z14" s="34">
        <v>6</v>
      </c>
      <c r="AA14" s="40">
        <f t="shared" si="1"/>
        <v>1</v>
      </c>
      <c r="AC14" s="67" t="s">
        <v>29</v>
      </c>
      <c r="AD14" s="56">
        <f>SUM(C23,H17,M5,R21,W7)</f>
        <v>1</v>
      </c>
      <c r="AE14" s="56">
        <f>SUM(C12,H8,M23,R16,W10)</f>
        <v>4</v>
      </c>
      <c r="AF14" s="56">
        <f>SUM(C22,H14,M11,R5,W16)</f>
        <v>6</v>
      </c>
      <c r="AG14" s="57">
        <f>SUM(C20,H22,M12,R7,W9)</f>
        <v>1</v>
      </c>
      <c r="AH14" s="56">
        <f>SUM(C8,H5,M7,R13,W14)</f>
        <v>3</v>
      </c>
      <c r="AI14" s="56">
        <f>SUM(C6,H13,M18,R11,W20)</f>
        <v>7</v>
      </c>
      <c r="AJ14" s="56">
        <f>SUM(C17,H18,M20,R9,W4)</f>
        <v>1</v>
      </c>
      <c r="AK14" s="63">
        <f t="shared" ref="AK14" si="3">SUM(AD14:AJ14)/7</f>
        <v>3.2857142857142856</v>
      </c>
    </row>
    <row r="15" spans="1:37" ht="12.95" customHeight="1" x14ac:dyDescent="0.2">
      <c r="A15" s="29">
        <v>12</v>
      </c>
      <c r="B15" s="30" t="s">
        <v>52</v>
      </c>
      <c r="C15" s="31">
        <v>0</v>
      </c>
      <c r="D15" s="32"/>
      <c r="E15" s="33"/>
      <c r="F15" s="34">
        <v>20</v>
      </c>
      <c r="G15" s="30" t="s">
        <v>85</v>
      </c>
      <c r="H15" s="31">
        <v>1</v>
      </c>
      <c r="I15" s="32">
        <v>36</v>
      </c>
      <c r="J15" s="33">
        <v>820</v>
      </c>
      <c r="K15" s="34">
        <v>8</v>
      </c>
      <c r="L15" s="30" t="s">
        <v>72</v>
      </c>
      <c r="M15" s="31">
        <v>0</v>
      </c>
      <c r="N15" s="32"/>
      <c r="O15" s="33"/>
      <c r="P15" s="34">
        <v>20</v>
      </c>
      <c r="Q15" s="30" t="s">
        <v>111</v>
      </c>
      <c r="R15" s="31">
        <v>0</v>
      </c>
      <c r="S15" s="32"/>
      <c r="T15" s="33"/>
      <c r="U15" s="34">
        <v>20</v>
      </c>
      <c r="V15" s="30" t="s">
        <v>81</v>
      </c>
      <c r="W15" s="31">
        <v>0</v>
      </c>
      <c r="X15" s="32"/>
      <c r="Y15" s="33"/>
      <c r="Z15" s="34">
        <v>20</v>
      </c>
      <c r="AA15" s="40">
        <f t="shared" si="1"/>
        <v>1</v>
      </c>
      <c r="AC15" s="72"/>
      <c r="AD15" s="60"/>
      <c r="AE15" s="60"/>
      <c r="AF15" s="61"/>
      <c r="AG15" s="60"/>
      <c r="AH15" s="60"/>
      <c r="AI15" s="60"/>
      <c r="AJ15" s="60"/>
      <c r="AK15" s="66"/>
    </row>
    <row r="16" spans="1:37" ht="12.95" customHeight="1" x14ac:dyDescent="0.2">
      <c r="A16" s="14">
        <v>13</v>
      </c>
      <c r="B16" s="15" t="s">
        <v>55</v>
      </c>
      <c r="C16" s="16">
        <v>2</v>
      </c>
      <c r="D16" s="17">
        <v>70</v>
      </c>
      <c r="E16" s="18">
        <v>2340</v>
      </c>
      <c r="F16" s="19">
        <v>2</v>
      </c>
      <c r="G16" s="15" t="s">
        <v>82</v>
      </c>
      <c r="H16" s="16">
        <v>6</v>
      </c>
      <c r="I16" s="17">
        <v>68</v>
      </c>
      <c r="J16" s="18">
        <v>6020</v>
      </c>
      <c r="K16" s="19">
        <v>1</v>
      </c>
      <c r="L16" s="15" t="s">
        <v>99</v>
      </c>
      <c r="M16" s="16">
        <v>0</v>
      </c>
      <c r="N16" s="17"/>
      <c r="O16" s="18"/>
      <c r="P16" s="19">
        <v>20</v>
      </c>
      <c r="Q16" s="15" t="s">
        <v>112</v>
      </c>
      <c r="R16" s="16">
        <v>0</v>
      </c>
      <c r="S16" s="17"/>
      <c r="T16" s="18"/>
      <c r="U16" s="19">
        <v>20</v>
      </c>
      <c r="V16" s="15" t="s">
        <v>61</v>
      </c>
      <c r="W16" s="16">
        <v>1</v>
      </c>
      <c r="X16" s="17">
        <v>35</v>
      </c>
      <c r="Y16" s="18">
        <v>800</v>
      </c>
      <c r="Z16" s="19">
        <v>8</v>
      </c>
      <c r="AA16" s="25">
        <f t="shared" si="1"/>
        <v>9</v>
      </c>
      <c r="AC16" s="72"/>
      <c r="AD16" s="92" t="s">
        <v>142</v>
      </c>
      <c r="AE16" s="93"/>
      <c r="AF16" s="93"/>
      <c r="AG16" s="93"/>
      <c r="AH16" s="93"/>
      <c r="AI16" s="93"/>
      <c r="AJ16" s="93"/>
      <c r="AK16" s="94"/>
    </row>
    <row r="17" spans="1:37" ht="12.95" customHeight="1" x14ac:dyDescent="0.2">
      <c r="A17" s="14">
        <v>14</v>
      </c>
      <c r="B17" s="15" t="s">
        <v>33</v>
      </c>
      <c r="C17" s="16">
        <v>0</v>
      </c>
      <c r="D17" s="17"/>
      <c r="E17" s="18"/>
      <c r="F17" s="19">
        <v>20</v>
      </c>
      <c r="G17" s="15" t="s">
        <v>96</v>
      </c>
      <c r="H17" s="16">
        <v>0</v>
      </c>
      <c r="I17" s="17"/>
      <c r="J17" s="18"/>
      <c r="K17" s="19">
        <v>20</v>
      </c>
      <c r="L17" s="15" t="s">
        <v>22</v>
      </c>
      <c r="M17" s="16">
        <v>0</v>
      </c>
      <c r="N17" s="17"/>
      <c r="O17" s="18"/>
      <c r="P17" s="19">
        <v>20</v>
      </c>
      <c r="Q17" s="15" t="s">
        <v>103</v>
      </c>
      <c r="R17" s="16">
        <v>1</v>
      </c>
      <c r="S17" s="17">
        <v>36.5</v>
      </c>
      <c r="T17" s="18">
        <v>840</v>
      </c>
      <c r="U17" s="19">
        <v>10</v>
      </c>
      <c r="V17" s="15" t="s">
        <v>87</v>
      </c>
      <c r="W17" s="16">
        <v>1</v>
      </c>
      <c r="X17" s="17">
        <v>34</v>
      </c>
      <c r="Y17" s="18">
        <v>780</v>
      </c>
      <c r="Z17" s="19">
        <v>9</v>
      </c>
      <c r="AA17" s="25">
        <f t="shared" si="1"/>
        <v>2</v>
      </c>
      <c r="AC17" s="72"/>
      <c r="AD17" s="54" t="s">
        <v>124</v>
      </c>
      <c r="AE17" s="69" t="s">
        <v>126</v>
      </c>
      <c r="AF17" s="69" t="s">
        <v>127</v>
      </c>
      <c r="AG17" s="55" t="s">
        <v>28</v>
      </c>
      <c r="AH17" s="69" t="s">
        <v>125</v>
      </c>
      <c r="AI17" s="54" t="s">
        <v>128</v>
      </c>
      <c r="AJ17" s="54" t="s">
        <v>129</v>
      </c>
      <c r="AK17" s="62" t="s">
        <v>130</v>
      </c>
    </row>
    <row r="18" spans="1:37" ht="12.95" customHeight="1" x14ac:dyDescent="0.2">
      <c r="A18" s="29">
        <v>15</v>
      </c>
      <c r="B18" s="30" t="s">
        <v>45</v>
      </c>
      <c r="C18" s="31">
        <v>0</v>
      </c>
      <c r="D18" s="32"/>
      <c r="E18" s="33"/>
      <c r="F18" s="34">
        <v>20</v>
      </c>
      <c r="G18" s="30" t="s">
        <v>51</v>
      </c>
      <c r="H18" s="31">
        <v>0</v>
      </c>
      <c r="I18" s="32"/>
      <c r="J18" s="33"/>
      <c r="K18" s="34">
        <v>20</v>
      </c>
      <c r="L18" s="30" t="s">
        <v>108</v>
      </c>
      <c r="M18" s="31">
        <v>0</v>
      </c>
      <c r="N18" s="32"/>
      <c r="O18" s="33"/>
      <c r="P18" s="34">
        <v>20</v>
      </c>
      <c r="Q18" s="30" t="s">
        <v>139</v>
      </c>
      <c r="R18" s="31">
        <v>0</v>
      </c>
      <c r="S18" s="32"/>
      <c r="T18" s="33"/>
      <c r="U18" s="34">
        <v>20</v>
      </c>
      <c r="V18" s="30" t="s">
        <v>116</v>
      </c>
      <c r="W18" s="31">
        <v>0</v>
      </c>
      <c r="X18" s="32"/>
      <c r="Y18" s="33"/>
      <c r="Z18" s="34">
        <v>20</v>
      </c>
      <c r="AA18" s="40">
        <f t="shared" si="1"/>
        <v>0</v>
      </c>
      <c r="AC18" s="72"/>
      <c r="AD18" s="56">
        <v>7</v>
      </c>
      <c r="AE18" s="56">
        <v>20</v>
      </c>
      <c r="AF18" s="56">
        <v>20</v>
      </c>
      <c r="AG18" s="57">
        <v>8</v>
      </c>
      <c r="AH18" s="56">
        <v>6</v>
      </c>
      <c r="AI18" s="56">
        <v>4</v>
      </c>
      <c r="AJ18" s="56">
        <v>2</v>
      </c>
      <c r="AK18" s="63">
        <f>SUM(AD18:AJ18)/7</f>
        <v>9.5714285714285712</v>
      </c>
    </row>
    <row r="19" spans="1:37" ht="12.95" customHeight="1" x14ac:dyDescent="0.2">
      <c r="A19" s="29">
        <v>16</v>
      </c>
      <c r="B19" s="30" t="s">
        <v>23</v>
      </c>
      <c r="C19" s="31">
        <v>1</v>
      </c>
      <c r="D19" s="32">
        <v>51</v>
      </c>
      <c r="E19" s="33">
        <v>1120</v>
      </c>
      <c r="F19" s="34">
        <v>5</v>
      </c>
      <c r="G19" s="30" t="s">
        <v>20</v>
      </c>
      <c r="H19" s="31">
        <v>2</v>
      </c>
      <c r="I19" s="32">
        <v>50</v>
      </c>
      <c r="J19" s="33">
        <v>1920</v>
      </c>
      <c r="K19" s="34">
        <v>2</v>
      </c>
      <c r="L19" s="30" t="s">
        <v>122</v>
      </c>
      <c r="M19" s="31">
        <v>0</v>
      </c>
      <c r="N19" s="32"/>
      <c r="O19" s="33"/>
      <c r="P19" s="34">
        <v>20</v>
      </c>
      <c r="Q19" s="30" t="s">
        <v>62</v>
      </c>
      <c r="R19" s="31">
        <v>0</v>
      </c>
      <c r="S19" s="32"/>
      <c r="T19" s="33"/>
      <c r="U19" s="34">
        <v>20</v>
      </c>
      <c r="V19" s="30" t="s">
        <v>93</v>
      </c>
      <c r="W19" s="31">
        <v>0</v>
      </c>
      <c r="X19" s="32"/>
      <c r="Y19" s="33"/>
      <c r="Z19" s="34">
        <v>20</v>
      </c>
      <c r="AA19" s="40">
        <f t="shared" si="1"/>
        <v>3</v>
      </c>
      <c r="AD19" s="56">
        <v>1</v>
      </c>
      <c r="AE19" s="56">
        <v>3</v>
      </c>
      <c r="AF19" s="56">
        <v>8</v>
      </c>
      <c r="AG19" s="57">
        <v>7</v>
      </c>
      <c r="AH19" s="56">
        <v>5</v>
      </c>
      <c r="AI19" s="56">
        <v>20</v>
      </c>
      <c r="AJ19" s="56">
        <v>2</v>
      </c>
      <c r="AK19" s="63">
        <f t="shared" ref="AK19:AK23" si="4">SUM(AD19:AJ19)/7</f>
        <v>6.5714285714285712</v>
      </c>
    </row>
    <row r="20" spans="1:37" ht="12.95" customHeight="1" x14ac:dyDescent="0.2">
      <c r="A20" s="14">
        <v>17</v>
      </c>
      <c r="B20" s="15" t="s">
        <v>60</v>
      </c>
      <c r="C20" s="16">
        <v>0</v>
      </c>
      <c r="D20" s="17"/>
      <c r="E20" s="18"/>
      <c r="F20" s="19">
        <v>20</v>
      </c>
      <c r="G20" s="15" t="s">
        <v>113</v>
      </c>
      <c r="H20" s="16">
        <v>0</v>
      </c>
      <c r="I20" s="17"/>
      <c r="J20" s="18"/>
      <c r="K20" s="19">
        <v>20</v>
      </c>
      <c r="L20" s="15" t="s">
        <v>50</v>
      </c>
      <c r="M20" s="16">
        <v>0</v>
      </c>
      <c r="N20" s="17"/>
      <c r="O20" s="18"/>
      <c r="P20" s="19">
        <v>20</v>
      </c>
      <c r="Q20" s="15" t="s">
        <v>138</v>
      </c>
      <c r="R20" s="16">
        <v>3</v>
      </c>
      <c r="S20" s="17">
        <v>53.5</v>
      </c>
      <c r="T20" s="18">
        <v>2740</v>
      </c>
      <c r="U20" s="19">
        <v>2</v>
      </c>
      <c r="V20" s="15" t="s">
        <v>109</v>
      </c>
      <c r="W20" s="16">
        <v>4</v>
      </c>
      <c r="X20" s="17">
        <v>55.4</v>
      </c>
      <c r="Y20" s="18">
        <v>4300</v>
      </c>
      <c r="Z20" s="19">
        <v>1</v>
      </c>
      <c r="AA20" s="25">
        <f t="shared" si="1"/>
        <v>7</v>
      </c>
      <c r="AD20" s="56">
        <v>6</v>
      </c>
      <c r="AE20" s="56">
        <v>5</v>
      </c>
      <c r="AF20" s="56">
        <v>20</v>
      </c>
      <c r="AG20" s="57">
        <v>20</v>
      </c>
      <c r="AH20" s="56">
        <v>3</v>
      </c>
      <c r="AI20" s="56">
        <v>20</v>
      </c>
      <c r="AJ20" s="56">
        <v>2</v>
      </c>
      <c r="AK20" s="63">
        <f t="shared" si="4"/>
        <v>10.857142857142858</v>
      </c>
    </row>
    <row r="21" spans="1:37" ht="12.95" customHeight="1" x14ac:dyDescent="0.2">
      <c r="A21" s="41">
        <v>18</v>
      </c>
      <c r="B21" s="20" t="s">
        <v>67</v>
      </c>
      <c r="C21" s="21">
        <v>1</v>
      </c>
      <c r="D21" s="22">
        <v>35</v>
      </c>
      <c r="E21" s="23">
        <v>800</v>
      </c>
      <c r="F21" s="24">
        <v>8</v>
      </c>
      <c r="G21" s="15" t="s">
        <v>74</v>
      </c>
      <c r="H21" s="16">
        <v>1</v>
      </c>
      <c r="I21" s="17">
        <v>45</v>
      </c>
      <c r="J21" s="18">
        <v>1000</v>
      </c>
      <c r="K21" s="19">
        <v>4</v>
      </c>
      <c r="L21" s="15" t="s">
        <v>54</v>
      </c>
      <c r="M21" s="16">
        <v>3</v>
      </c>
      <c r="N21" s="17">
        <v>36</v>
      </c>
      <c r="O21" s="18">
        <v>2440</v>
      </c>
      <c r="P21" s="19">
        <v>2</v>
      </c>
      <c r="Q21" s="15" t="s">
        <v>70</v>
      </c>
      <c r="R21" s="16">
        <v>1</v>
      </c>
      <c r="S21" s="17">
        <v>50</v>
      </c>
      <c r="T21" s="18">
        <v>1100</v>
      </c>
      <c r="U21" s="19">
        <v>6</v>
      </c>
      <c r="V21" s="15" t="s">
        <v>119</v>
      </c>
      <c r="W21" s="16">
        <v>1</v>
      </c>
      <c r="X21" s="17">
        <v>55.2</v>
      </c>
      <c r="Y21" s="18">
        <v>1220</v>
      </c>
      <c r="Z21" s="19">
        <v>4</v>
      </c>
      <c r="AA21" s="25">
        <f t="shared" si="1"/>
        <v>7</v>
      </c>
      <c r="AD21" s="56">
        <v>2</v>
      </c>
      <c r="AE21" s="56">
        <v>10</v>
      </c>
      <c r="AF21" s="56">
        <v>4</v>
      </c>
      <c r="AG21" s="57">
        <v>20</v>
      </c>
      <c r="AH21" s="56">
        <v>1</v>
      </c>
      <c r="AI21" s="56">
        <v>3</v>
      </c>
      <c r="AJ21" s="56">
        <v>9</v>
      </c>
      <c r="AK21" s="63">
        <f t="shared" si="4"/>
        <v>7</v>
      </c>
    </row>
    <row r="22" spans="1:37" ht="12.95" customHeight="1" x14ac:dyDescent="0.2">
      <c r="A22" s="29">
        <v>19</v>
      </c>
      <c r="B22" s="30" t="s">
        <v>18</v>
      </c>
      <c r="C22" s="31">
        <v>1</v>
      </c>
      <c r="D22" s="32">
        <v>37.5</v>
      </c>
      <c r="E22" s="33">
        <v>840</v>
      </c>
      <c r="F22" s="34">
        <v>7</v>
      </c>
      <c r="G22" s="30" t="s">
        <v>26</v>
      </c>
      <c r="H22" s="31">
        <v>0</v>
      </c>
      <c r="I22" s="32"/>
      <c r="J22" s="33"/>
      <c r="K22" s="34">
        <v>20</v>
      </c>
      <c r="L22" s="30" t="s">
        <v>105</v>
      </c>
      <c r="M22" s="31">
        <v>1</v>
      </c>
      <c r="N22" s="32">
        <v>39.5</v>
      </c>
      <c r="O22" s="33">
        <v>880</v>
      </c>
      <c r="P22" s="34">
        <v>5</v>
      </c>
      <c r="Q22" s="30" t="s">
        <v>98</v>
      </c>
      <c r="R22" s="31">
        <v>0</v>
      </c>
      <c r="S22" s="32"/>
      <c r="T22" s="33"/>
      <c r="U22" s="34">
        <v>20</v>
      </c>
      <c r="V22" s="30" t="s">
        <v>101</v>
      </c>
      <c r="W22" s="31">
        <v>0</v>
      </c>
      <c r="X22" s="32"/>
      <c r="Y22" s="33"/>
      <c r="Z22" s="34">
        <v>20</v>
      </c>
      <c r="AA22" s="40">
        <f t="shared" ref="AA22:AA23" si="5">SUM(C22,H22,M22,R22,W22)</f>
        <v>2</v>
      </c>
      <c r="AD22" s="56">
        <v>5</v>
      </c>
      <c r="AE22" s="56">
        <v>3</v>
      </c>
      <c r="AF22" s="56">
        <v>9</v>
      </c>
      <c r="AG22" s="57">
        <v>2</v>
      </c>
      <c r="AH22" s="56">
        <v>20</v>
      </c>
      <c r="AI22" s="56">
        <v>4</v>
      </c>
      <c r="AJ22" s="56">
        <v>20</v>
      </c>
      <c r="AK22" s="63">
        <f t="shared" si="4"/>
        <v>9</v>
      </c>
    </row>
    <row r="23" spans="1:37" ht="12.95" customHeight="1" x14ac:dyDescent="0.2">
      <c r="A23" s="29">
        <v>20</v>
      </c>
      <c r="B23" s="47" t="s">
        <v>86</v>
      </c>
      <c r="C23" s="48">
        <v>0</v>
      </c>
      <c r="D23" s="49"/>
      <c r="E23" s="50"/>
      <c r="F23" s="51">
        <v>20</v>
      </c>
      <c r="G23" s="35" t="s">
        <v>66</v>
      </c>
      <c r="H23" s="36">
        <v>1</v>
      </c>
      <c r="I23" s="37">
        <v>36.200000000000003</v>
      </c>
      <c r="J23" s="38">
        <v>820</v>
      </c>
      <c r="K23" s="39">
        <v>7</v>
      </c>
      <c r="L23" s="30" t="s">
        <v>16</v>
      </c>
      <c r="M23" s="31">
        <v>0</v>
      </c>
      <c r="N23" s="32"/>
      <c r="O23" s="33"/>
      <c r="P23" s="34">
        <v>20</v>
      </c>
      <c r="Q23" s="30" t="s">
        <v>59</v>
      </c>
      <c r="R23" s="31">
        <v>0</v>
      </c>
      <c r="S23" s="32"/>
      <c r="T23" s="33"/>
      <c r="U23" s="34">
        <v>20</v>
      </c>
      <c r="V23" s="30" t="s">
        <v>24</v>
      </c>
      <c r="W23" s="31">
        <v>0</v>
      </c>
      <c r="X23" s="32"/>
      <c r="Y23" s="33"/>
      <c r="Z23" s="34">
        <v>20</v>
      </c>
      <c r="AA23" s="40">
        <f t="shared" si="5"/>
        <v>1</v>
      </c>
      <c r="AD23" s="58">
        <f>SUM(AD18:AD22)</f>
        <v>21</v>
      </c>
      <c r="AE23" s="58">
        <f t="shared" ref="AE23:AJ23" si="6">SUM(AE18:AE22)</f>
        <v>41</v>
      </c>
      <c r="AF23" s="58">
        <f t="shared" si="6"/>
        <v>61</v>
      </c>
      <c r="AG23" s="59">
        <f t="shared" si="6"/>
        <v>57</v>
      </c>
      <c r="AH23" s="58">
        <f t="shared" si="6"/>
        <v>35</v>
      </c>
      <c r="AI23" s="58">
        <f t="shared" si="6"/>
        <v>51</v>
      </c>
      <c r="AJ23" s="58">
        <f t="shared" si="6"/>
        <v>35</v>
      </c>
      <c r="AK23" s="64">
        <f t="shared" si="4"/>
        <v>43</v>
      </c>
    </row>
    <row r="24" spans="1:37" s="4" customFormat="1" ht="12.95" customHeight="1" x14ac:dyDescent="0.2">
      <c r="A24" s="6" t="s">
        <v>38</v>
      </c>
      <c r="B24" s="80" t="s">
        <v>3</v>
      </c>
      <c r="C24" s="80"/>
      <c r="D24" s="80"/>
      <c r="E24" s="80"/>
      <c r="F24" s="80"/>
      <c r="G24" s="80" t="s">
        <v>6</v>
      </c>
      <c r="H24" s="80"/>
      <c r="I24" s="80"/>
      <c r="J24" s="80"/>
      <c r="K24" s="80"/>
      <c r="L24" s="80" t="s">
        <v>5</v>
      </c>
      <c r="M24" s="80"/>
      <c r="N24" s="80"/>
      <c r="O24" s="80"/>
      <c r="P24" s="80"/>
      <c r="Q24" s="80" t="s">
        <v>12</v>
      </c>
      <c r="R24" s="80"/>
      <c r="S24" s="80"/>
      <c r="T24" s="80"/>
      <c r="U24" s="80"/>
      <c r="V24" s="80" t="s">
        <v>11</v>
      </c>
      <c r="W24" s="80"/>
      <c r="X24" s="80"/>
      <c r="Y24" s="80"/>
      <c r="Z24" s="80"/>
      <c r="AA24" s="45" t="s">
        <v>31</v>
      </c>
      <c r="AB24" s="70"/>
      <c r="AC24" s="76"/>
      <c r="AD24" s="60"/>
      <c r="AE24" s="60"/>
      <c r="AF24" s="61"/>
      <c r="AG24" s="60"/>
      <c r="AH24" s="60"/>
      <c r="AI24" s="60"/>
      <c r="AJ24" s="60"/>
      <c r="AK24" s="66"/>
    </row>
    <row r="25" spans="1:37" s="4" customFormat="1" ht="12.95" customHeight="1" x14ac:dyDescent="0.2">
      <c r="A25" s="7">
        <v>2019</v>
      </c>
      <c r="B25" s="80" t="s">
        <v>4</v>
      </c>
      <c r="C25" s="80"/>
      <c r="D25" s="80"/>
      <c r="E25" s="80"/>
      <c r="F25" s="80"/>
      <c r="G25" s="80" t="s">
        <v>4</v>
      </c>
      <c r="H25" s="80"/>
      <c r="I25" s="80"/>
      <c r="J25" s="80"/>
      <c r="K25" s="80"/>
      <c r="L25" s="80" t="s">
        <v>4</v>
      </c>
      <c r="M25" s="80"/>
      <c r="N25" s="80"/>
      <c r="O25" s="80"/>
      <c r="P25" s="80"/>
      <c r="Q25" s="80" t="s">
        <v>4</v>
      </c>
      <c r="R25" s="80"/>
      <c r="S25" s="80"/>
      <c r="T25" s="80"/>
      <c r="U25" s="80"/>
      <c r="V25" s="80" t="s">
        <v>4</v>
      </c>
      <c r="W25" s="80"/>
      <c r="X25" s="80"/>
      <c r="Y25" s="80"/>
      <c r="Z25" s="80"/>
      <c r="AA25" s="46" t="s">
        <v>30</v>
      </c>
      <c r="AB25" s="95"/>
      <c r="AC25" s="96"/>
      <c r="AD25" s="73"/>
      <c r="AE25" s="73"/>
      <c r="AF25" s="74"/>
      <c r="AG25" s="73"/>
      <c r="AH25" s="73"/>
      <c r="AI25" s="73"/>
      <c r="AJ25" s="73"/>
      <c r="AK25" s="75"/>
    </row>
    <row r="26" spans="1:37" s="4" customFormat="1" ht="12.95" customHeight="1" x14ac:dyDescent="0.2">
      <c r="A26" s="8" t="s">
        <v>37</v>
      </c>
      <c r="B26" s="86">
        <f>SUM(C4:C23)</f>
        <v>14</v>
      </c>
      <c r="C26" s="87"/>
      <c r="D26" s="87"/>
      <c r="E26" s="87"/>
      <c r="F26" s="88"/>
      <c r="G26" s="84">
        <f>SUM(H4:H23)</f>
        <v>15</v>
      </c>
      <c r="H26" s="84"/>
      <c r="I26" s="84"/>
      <c r="J26" s="84"/>
      <c r="K26" s="84"/>
      <c r="L26" s="84">
        <f>SUM(M4:M23)</f>
        <v>10</v>
      </c>
      <c r="M26" s="84"/>
      <c r="N26" s="84"/>
      <c r="O26" s="84"/>
      <c r="P26" s="84"/>
      <c r="Q26" s="84">
        <f>SUM(R4:R23)</f>
        <v>16</v>
      </c>
      <c r="R26" s="84"/>
      <c r="S26" s="84"/>
      <c r="T26" s="84"/>
      <c r="U26" s="84"/>
      <c r="V26" s="84">
        <f>SUM(W4:W23)</f>
        <v>16</v>
      </c>
      <c r="W26" s="84"/>
      <c r="X26" s="84"/>
      <c r="Y26" s="84"/>
      <c r="Z26" s="84"/>
      <c r="AA26" s="78">
        <f>SUM(AA4:AA23)/100</f>
        <v>0.71</v>
      </c>
      <c r="AB26" s="71"/>
      <c r="AC26" s="73"/>
      <c r="AD26" s="73"/>
      <c r="AE26" s="73"/>
      <c r="AF26" s="74"/>
      <c r="AG26" s="73"/>
      <c r="AH26" s="73"/>
      <c r="AI26" s="73"/>
      <c r="AJ26" s="73"/>
      <c r="AK26" s="75"/>
    </row>
  </sheetData>
  <sortState ref="V27:V66">
    <sortCondition ref="V27"/>
  </sortState>
  <mergeCells count="28">
    <mergeCell ref="V25:Z25"/>
    <mergeCell ref="V26:Z26"/>
    <mergeCell ref="AB25:AC25"/>
    <mergeCell ref="B26:F26"/>
    <mergeCell ref="B25:F25"/>
    <mergeCell ref="G2:K2"/>
    <mergeCell ref="G25:K25"/>
    <mergeCell ref="G26:K26"/>
    <mergeCell ref="B2:F2"/>
    <mergeCell ref="G24:K24"/>
    <mergeCell ref="B24:F24"/>
    <mergeCell ref="L26:P26"/>
    <mergeCell ref="Q2:U2"/>
    <mergeCell ref="Q24:U24"/>
    <mergeCell ref="Q25:U25"/>
    <mergeCell ref="L25:P25"/>
    <mergeCell ref="Q26:U26"/>
    <mergeCell ref="L2:P2"/>
    <mergeCell ref="A1:AA1"/>
    <mergeCell ref="L24:P24"/>
    <mergeCell ref="V2:Z2"/>
    <mergeCell ref="V24:Z24"/>
    <mergeCell ref="AD1:AK1"/>
    <mergeCell ref="AD2:AK2"/>
    <mergeCell ref="AD11:AK11"/>
    <mergeCell ref="AD7:AJ7"/>
    <mergeCell ref="AD8:AJ8"/>
    <mergeCell ref="AD16:AK16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2019-07-06T06:13:32Z</dcterms:modified>
</cp:coreProperties>
</file>