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2-Mistrzostwa Europy\29 ME 2025 Włochy\"/>
    </mc:Choice>
  </mc:AlternateContent>
  <xr:revisionPtr revIDLastSave="0" documentId="13_ncr:1_{60A73542-F935-47C6-BE96-7D9FDBEE2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9" i="1" l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N18" i="1"/>
  <c r="BN17" i="1"/>
  <c r="BN16" i="1"/>
  <c r="BN15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BN29" i="1"/>
  <c r="BN28" i="1"/>
  <c r="BN27" i="1"/>
  <c r="BN26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BN40" i="1"/>
  <c r="BN39" i="1"/>
  <c r="BN38" i="1"/>
  <c r="BN37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BN7" i="1"/>
  <c r="BN6" i="1"/>
  <c r="BN5" i="1"/>
  <c r="BN4" i="1"/>
  <c r="BN19" i="1" l="1"/>
  <c r="BN30" i="1"/>
  <c r="BN41" i="1"/>
  <c r="BN8" i="1"/>
  <c r="AF153" i="1" l="1"/>
  <c r="AN153" i="1"/>
  <c r="AR153" i="1"/>
  <c r="AT148" i="1"/>
  <c r="AT156" i="1" s="1"/>
  <c r="AS148" i="1"/>
  <c r="AS156" i="1" s="1"/>
  <c r="AR148" i="1"/>
  <c r="AR156" i="1" s="1"/>
  <c r="AQ148" i="1"/>
  <c r="AQ156" i="1" s="1"/>
  <c r="AP148" i="1"/>
  <c r="AP156" i="1" s="1"/>
  <c r="AO148" i="1"/>
  <c r="AO156" i="1" s="1"/>
  <c r="AN148" i="1"/>
  <c r="AN156" i="1" s="1"/>
  <c r="AM148" i="1"/>
  <c r="AM156" i="1" s="1"/>
  <c r="AL148" i="1"/>
  <c r="AL156" i="1" s="1"/>
  <c r="AK148" i="1"/>
  <c r="AK156" i="1" s="1"/>
  <c r="AJ148" i="1"/>
  <c r="AJ156" i="1" s="1"/>
  <c r="AI148" i="1"/>
  <c r="AI156" i="1" s="1"/>
  <c r="AH148" i="1"/>
  <c r="AH156" i="1" s="1"/>
  <c r="AG148" i="1"/>
  <c r="AG156" i="1" s="1"/>
  <c r="AF148" i="1"/>
  <c r="AF156" i="1" s="1"/>
  <c r="AE148" i="1"/>
  <c r="AE156" i="1" s="1"/>
  <c r="AU147" i="1"/>
  <c r="AU146" i="1"/>
  <c r="AU145" i="1"/>
  <c r="AU144" i="1"/>
  <c r="AU143" i="1"/>
  <c r="AT138" i="1"/>
  <c r="AT155" i="1" s="1"/>
  <c r="AS138" i="1"/>
  <c r="AS155" i="1" s="1"/>
  <c r="AR138" i="1"/>
  <c r="AR155" i="1" s="1"/>
  <c r="AQ138" i="1"/>
  <c r="AQ155" i="1" s="1"/>
  <c r="AP138" i="1"/>
  <c r="AP155" i="1" s="1"/>
  <c r="AO138" i="1"/>
  <c r="AO155" i="1" s="1"/>
  <c r="AN138" i="1"/>
  <c r="AN155" i="1" s="1"/>
  <c r="AM138" i="1"/>
  <c r="AM155" i="1" s="1"/>
  <c r="AL138" i="1"/>
  <c r="AL155" i="1" s="1"/>
  <c r="AK138" i="1"/>
  <c r="AK155" i="1" s="1"/>
  <c r="AJ138" i="1"/>
  <c r="AJ155" i="1" s="1"/>
  <c r="AI138" i="1"/>
  <c r="AI155" i="1" s="1"/>
  <c r="AH138" i="1"/>
  <c r="AH155" i="1" s="1"/>
  <c r="AG138" i="1"/>
  <c r="AG155" i="1" s="1"/>
  <c r="AF138" i="1"/>
  <c r="AF155" i="1" s="1"/>
  <c r="AE138" i="1"/>
  <c r="AE155" i="1" s="1"/>
  <c r="AU137" i="1"/>
  <c r="AU136" i="1"/>
  <c r="AU135" i="1"/>
  <c r="AU134" i="1"/>
  <c r="AU133" i="1"/>
  <c r="AT128" i="1"/>
  <c r="AT154" i="1" s="1"/>
  <c r="AS128" i="1"/>
  <c r="AS154" i="1" s="1"/>
  <c r="AR128" i="1"/>
  <c r="AR154" i="1" s="1"/>
  <c r="AQ128" i="1"/>
  <c r="AQ154" i="1" s="1"/>
  <c r="AP128" i="1"/>
  <c r="AP154" i="1" s="1"/>
  <c r="AO128" i="1"/>
  <c r="AO154" i="1" s="1"/>
  <c r="AN128" i="1"/>
  <c r="AN154" i="1" s="1"/>
  <c r="AM128" i="1"/>
  <c r="AM154" i="1" s="1"/>
  <c r="AL128" i="1"/>
  <c r="AL154" i="1" s="1"/>
  <c r="AK128" i="1"/>
  <c r="AK154" i="1" s="1"/>
  <c r="AJ128" i="1"/>
  <c r="AJ154" i="1" s="1"/>
  <c r="AI128" i="1"/>
  <c r="AI154" i="1" s="1"/>
  <c r="AH128" i="1"/>
  <c r="AH154" i="1" s="1"/>
  <c r="AG128" i="1"/>
  <c r="AG154" i="1" s="1"/>
  <c r="AF128" i="1"/>
  <c r="AF154" i="1" s="1"/>
  <c r="AE128" i="1"/>
  <c r="AE154" i="1" s="1"/>
  <c r="AU127" i="1"/>
  <c r="AU126" i="1"/>
  <c r="AU125" i="1"/>
  <c r="AU124" i="1"/>
  <c r="AU123" i="1"/>
  <c r="AT118" i="1"/>
  <c r="AT153" i="1" s="1"/>
  <c r="AS118" i="1"/>
  <c r="AS153" i="1" s="1"/>
  <c r="AR118" i="1"/>
  <c r="AQ118" i="1"/>
  <c r="AQ153" i="1" s="1"/>
  <c r="AP118" i="1"/>
  <c r="AP153" i="1" s="1"/>
  <c r="AO118" i="1"/>
  <c r="AO153" i="1" s="1"/>
  <c r="AN118" i="1"/>
  <c r="AM118" i="1"/>
  <c r="AM153" i="1" s="1"/>
  <c r="AL118" i="1"/>
  <c r="AL153" i="1" s="1"/>
  <c r="AK118" i="1"/>
  <c r="AK153" i="1" s="1"/>
  <c r="AJ118" i="1"/>
  <c r="AJ153" i="1" s="1"/>
  <c r="AI118" i="1"/>
  <c r="AI153" i="1" s="1"/>
  <c r="AH118" i="1"/>
  <c r="AH153" i="1" s="1"/>
  <c r="AG118" i="1"/>
  <c r="AG153" i="1" s="1"/>
  <c r="AF118" i="1"/>
  <c r="AE118" i="1"/>
  <c r="AE153" i="1" s="1"/>
  <c r="AU117" i="1"/>
  <c r="AU116" i="1"/>
  <c r="AU115" i="1"/>
  <c r="AU114" i="1"/>
  <c r="AU113" i="1"/>
  <c r="AQ99" i="1"/>
  <c r="AT88" i="1"/>
  <c r="AT107" i="1" s="1"/>
  <c r="AS88" i="1"/>
  <c r="AS107" i="1" s="1"/>
  <c r="AR88" i="1"/>
  <c r="AR107" i="1" s="1"/>
  <c r="AQ88" i="1"/>
  <c r="AQ107" i="1" s="1"/>
  <c r="AP88" i="1"/>
  <c r="AP107" i="1" s="1"/>
  <c r="AO88" i="1"/>
  <c r="AO107" i="1" s="1"/>
  <c r="AN88" i="1"/>
  <c r="AN107" i="1" s="1"/>
  <c r="AM88" i="1"/>
  <c r="AM107" i="1" s="1"/>
  <c r="AL88" i="1"/>
  <c r="AL107" i="1" s="1"/>
  <c r="AK88" i="1"/>
  <c r="AK107" i="1" s="1"/>
  <c r="AI88" i="1"/>
  <c r="AI107" i="1" s="1"/>
  <c r="AH88" i="1"/>
  <c r="AH107" i="1" s="1"/>
  <c r="AG88" i="1"/>
  <c r="AG107" i="1" s="1"/>
  <c r="AF88" i="1"/>
  <c r="AF107" i="1" s="1"/>
  <c r="AT65" i="1"/>
  <c r="AT106" i="1" s="1"/>
  <c r="AS65" i="1"/>
  <c r="AS106" i="1" s="1"/>
  <c r="AR65" i="1"/>
  <c r="AR106" i="1" s="1"/>
  <c r="AQ65" i="1"/>
  <c r="AQ106" i="1" s="1"/>
  <c r="AP65" i="1"/>
  <c r="AP106" i="1" s="1"/>
  <c r="AO65" i="1"/>
  <c r="AO106" i="1" s="1"/>
  <c r="AN65" i="1"/>
  <c r="AN106" i="1" s="1"/>
  <c r="AM65" i="1"/>
  <c r="AM106" i="1" s="1"/>
  <c r="AL65" i="1"/>
  <c r="AL106" i="1" s="1"/>
  <c r="AK65" i="1"/>
  <c r="AK106" i="1" s="1"/>
  <c r="AI65" i="1"/>
  <c r="AI106" i="1" s="1"/>
  <c r="AH65" i="1"/>
  <c r="AH106" i="1" s="1"/>
  <c r="AG65" i="1"/>
  <c r="AG106" i="1" s="1"/>
  <c r="AF65" i="1"/>
  <c r="AF106" i="1" s="1"/>
  <c r="AT42" i="1"/>
  <c r="AT105" i="1" s="1"/>
  <c r="AS42" i="1"/>
  <c r="AS105" i="1" s="1"/>
  <c r="AR42" i="1"/>
  <c r="AR105" i="1" s="1"/>
  <c r="AQ42" i="1"/>
  <c r="AQ105" i="1" s="1"/>
  <c r="AP42" i="1"/>
  <c r="AP105" i="1" s="1"/>
  <c r="AO42" i="1"/>
  <c r="AO105" i="1" s="1"/>
  <c r="AN42" i="1"/>
  <c r="AN105" i="1" s="1"/>
  <c r="AM42" i="1"/>
  <c r="AM105" i="1" s="1"/>
  <c r="AL42" i="1"/>
  <c r="AL105" i="1" s="1"/>
  <c r="AK42" i="1"/>
  <c r="AK105" i="1" s="1"/>
  <c r="AI42" i="1"/>
  <c r="AI105" i="1" s="1"/>
  <c r="AH42" i="1"/>
  <c r="AH105" i="1" s="1"/>
  <c r="AG42" i="1"/>
  <c r="AG105" i="1" s="1"/>
  <c r="AF42" i="1"/>
  <c r="AF105" i="1" s="1"/>
  <c r="AT19" i="1"/>
  <c r="AT104" i="1" s="1"/>
  <c r="AS19" i="1"/>
  <c r="AS104" i="1" s="1"/>
  <c r="AR19" i="1"/>
  <c r="AR104" i="1" s="1"/>
  <c r="AQ19" i="1"/>
  <c r="AQ104" i="1" s="1"/>
  <c r="AP19" i="1"/>
  <c r="AP104" i="1" s="1"/>
  <c r="AN19" i="1"/>
  <c r="AN104" i="1" s="1"/>
  <c r="AO19" i="1"/>
  <c r="AO104" i="1" s="1"/>
  <c r="AM19" i="1"/>
  <c r="AM104" i="1" s="1"/>
  <c r="AL19" i="1"/>
  <c r="AL104" i="1" s="1"/>
  <c r="AK19" i="1"/>
  <c r="AK104" i="1" s="1"/>
  <c r="AI19" i="1"/>
  <c r="AI104" i="1" s="1"/>
  <c r="AH19" i="1"/>
  <c r="AH104" i="1" s="1"/>
  <c r="AG19" i="1"/>
  <c r="AG104" i="1" s="1"/>
  <c r="AF19" i="1"/>
  <c r="AF104" i="1" s="1"/>
  <c r="AJ88" i="1"/>
  <c r="AJ107" i="1" s="1"/>
  <c r="AE88" i="1"/>
  <c r="AE107" i="1" s="1"/>
  <c r="AJ65" i="1"/>
  <c r="AJ106" i="1" s="1"/>
  <c r="AE65" i="1"/>
  <c r="AE106" i="1" s="1"/>
  <c r="AJ42" i="1"/>
  <c r="AJ105" i="1" s="1"/>
  <c r="AE42" i="1"/>
  <c r="AE105" i="1" s="1"/>
  <c r="AJ19" i="1"/>
  <c r="AJ104" i="1" s="1"/>
  <c r="AE19" i="1"/>
  <c r="AE104" i="1" s="1"/>
  <c r="V91" i="1"/>
  <c r="Q91" i="1"/>
  <c r="L91" i="1"/>
  <c r="G91" i="1"/>
  <c r="B91" i="1"/>
  <c r="V68" i="1"/>
  <c r="Q68" i="1"/>
  <c r="L68" i="1"/>
  <c r="G68" i="1"/>
  <c r="B68" i="1"/>
  <c r="B45" i="1"/>
  <c r="V45" i="1"/>
  <c r="Q45" i="1"/>
  <c r="L45" i="1"/>
  <c r="G45" i="1"/>
  <c r="V22" i="1"/>
  <c r="Q22" i="1"/>
  <c r="AA18" i="1"/>
  <c r="AB18" i="1" s="1"/>
  <c r="AA16" i="1"/>
  <c r="AB16" i="1" s="1"/>
  <c r="G22" i="1"/>
  <c r="L22" i="1"/>
  <c r="B22" i="1"/>
  <c r="AR108" i="1" l="1"/>
  <c r="AU156" i="1"/>
  <c r="AH108" i="1"/>
  <c r="AP108" i="1"/>
  <c r="AJ108" i="1"/>
  <c r="AU148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U155" i="1"/>
  <c r="AE157" i="1"/>
  <c r="AU154" i="1"/>
  <c r="AN108" i="1"/>
  <c r="AT108" i="1"/>
  <c r="AQ108" i="1"/>
  <c r="AL108" i="1"/>
  <c r="AF108" i="1"/>
  <c r="AU138" i="1"/>
  <c r="AU153" i="1"/>
  <c r="AU128" i="1"/>
  <c r="AU118" i="1"/>
  <c r="AU107" i="1"/>
  <c r="AS108" i="1"/>
  <c r="AO108" i="1"/>
  <c r="AK108" i="1"/>
  <c r="AG108" i="1"/>
  <c r="AU106" i="1"/>
  <c r="AM108" i="1"/>
  <c r="AI108" i="1"/>
  <c r="AU105" i="1"/>
  <c r="AE108" i="1"/>
  <c r="AU104" i="1"/>
  <c r="AA88" i="1"/>
  <c r="AB88" i="1" s="1"/>
  <c r="AU87" i="1"/>
  <c r="AA87" i="1"/>
  <c r="AB87" i="1" s="1"/>
  <c r="AU86" i="1"/>
  <c r="AA86" i="1"/>
  <c r="AB86" i="1" s="1"/>
  <c r="AU85" i="1"/>
  <c r="AA85" i="1"/>
  <c r="AB85" i="1" s="1"/>
  <c r="AU84" i="1"/>
  <c r="AA84" i="1"/>
  <c r="AB84" i="1" s="1"/>
  <c r="AU83" i="1"/>
  <c r="AA83" i="1"/>
  <c r="AB83" i="1" s="1"/>
  <c r="AA82" i="1"/>
  <c r="AB82" i="1" s="1"/>
  <c r="AA81" i="1"/>
  <c r="AB81" i="1" s="1"/>
  <c r="AA80" i="1"/>
  <c r="AB80" i="1" s="1"/>
  <c r="AA79" i="1"/>
  <c r="AB79" i="1" s="1"/>
  <c r="AT78" i="1"/>
  <c r="AT99" i="1" s="1"/>
  <c r="AS78" i="1"/>
  <c r="AS99" i="1" s="1"/>
  <c r="AR78" i="1"/>
  <c r="AR99" i="1" s="1"/>
  <c r="AP78" i="1"/>
  <c r="AP99" i="1" s="1"/>
  <c r="AO78" i="1"/>
  <c r="AO99" i="1" s="1"/>
  <c r="AN78" i="1"/>
  <c r="AN99" i="1" s="1"/>
  <c r="AM78" i="1"/>
  <c r="AM99" i="1" s="1"/>
  <c r="AL78" i="1"/>
  <c r="AL99" i="1" s="1"/>
  <c r="AK78" i="1"/>
  <c r="AK99" i="1" s="1"/>
  <c r="AJ78" i="1"/>
  <c r="AJ99" i="1" s="1"/>
  <c r="AI78" i="1"/>
  <c r="AI99" i="1" s="1"/>
  <c r="AH78" i="1"/>
  <c r="AH99" i="1" s="1"/>
  <c r="AG78" i="1"/>
  <c r="AG99" i="1" s="1"/>
  <c r="AF78" i="1"/>
  <c r="AF99" i="1" s="1"/>
  <c r="AE78" i="1"/>
  <c r="AE99" i="1" s="1"/>
  <c r="AA78" i="1"/>
  <c r="AB78" i="1" s="1"/>
  <c r="AU77" i="1"/>
  <c r="AA77" i="1"/>
  <c r="AB77" i="1" s="1"/>
  <c r="AU76" i="1"/>
  <c r="AA76" i="1"/>
  <c r="AB76" i="1" s="1"/>
  <c r="AU75" i="1"/>
  <c r="AA75" i="1"/>
  <c r="AB75" i="1" s="1"/>
  <c r="AU74" i="1"/>
  <c r="AA74" i="1"/>
  <c r="AB74" i="1" s="1"/>
  <c r="AU73" i="1"/>
  <c r="AA73" i="1"/>
  <c r="AB73" i="1" s="1"/>
  <c r="AA65" i="1"/>
  <c r="AB65" i="1" s="1"/>
  <c r="AU64" i="1"/>
  <c r="AA64" i="1"/>
  <c r="AB64" i="1" s="1"/>
  <c r="AU63" i="1"/>
  <c r="AA63" i="1"/>
  <c r="AB63" i="1" s="1"/>
  <c r="AU62" i="1"/>
  <c r="AA62" i="1"/>
  <c r="AB62" i="1" s="1"/>
  <c r="AU61" i="1"/>
  <c r="AA61" i="1"/>
  <c r="AB61" i="1" s="1"/>
  <c r="AU60" i="1"/>
  <c r="AA60" i="1"/>
  <c r="AB60" i="1" s="1"/>
  <c r="AA59" i="1"/>
  <c r="AB59" i="1" s="1"/>
  <c r="AA58" i="1"/>
  <c r="AB58" i="1" s="1"/>
  <c r="AA57" i="1"/>
  <c r="AB57" i="1" s="1"/>
  <c r="AA56" i="1"/>
  <c r="AB56" i="1" s="1"/>
  <c r="AT55" i="1"/>
  <c r="AT98" i="1" s="1"/>
  <c r="AS55" i="1"/>
  <c r="AS98" i="1" s="1"/>
  <c r="AR55" i="1"/>
  <c r="AR98" i="1" s="1"/>
  <c r="AQ55" i="1"/>
  <c r="AQ98" i="1" s="1"/>
  <c r="AP55" i="1"/>
  <c r="AP98" i="1" s="1"/>
  <c r="AO55" i="1"/>
  <c r="AO98" i="1" s="1"/>
  <c r="AN55" i="1"/>
  <c r="AN98" i="1" s="1"/>
  <c r="AM55" i="1"/>
  <c r="AM98" i="1" s="1"/>
  <c r="AL55" i="1"/>
  <c r="AL98" i="1" s="1"/>
  <c r="AK55" i="1"/>
  <c r="AK98" i="1" s="1"/>
  <c r="AJ55" i="1"/>
  <c r="AJ98" i="1" s="1"/>
  <c r="AI55" i="1"/>
  <c r="AI98" i="1" s="1"/>
  <c r="AH55" i="1"/>
  <c r="AH98" i="1" s="1"/>
  <c r="AG55" i="1"/>
  <c r="AG98" i="1" s="1"/>
  <c r="AF55" i="1"/>
  <c r="AF98" i="1" s="1"/>
  <c r="AE55" i="1"/>
  <c r="AE98" i="1" s="1"/>
  <c r="AA55" i="1"/>
  <c r="AB55" i="1" s="1"/>
  <c r="AU54" i="1"/>
  <c r="AA54" i="1"/>
  <c r="AB54" i="1" s="1"/>
  <c r="AU53" i="1"/>
  <c r="AA53" i="1"/>
  <c r="AB53" i="1" s="1"/>
  <c r="AU52" i="1"/>
  <c r="AA52" i="1"/>
  <c r="AB52" i="1" s="1"/>
  <c r="AU51" i="1"/>
  <c r="AA51" i="1"/>
  <c r="AB51" i="1" s="1"/>
  <c r="AU50" i="1"/>
  <c r="AA50" i="1"/>
  <c r="AB50" i="1" s="1"/>
  <c r="AA42" i="1"/>
  <c r="AB42" i="1" s="1"/>
  <c r="AU41" i="1"/>
  <c r="AA41" i="1"/>
  <c r="AB41" i="1" s="1"/>
  <c r="AU40" i="1"/>
  <c r="AA40" i="1"/>
  <c r="AB40" i="1" s="1"/>
  <c r="AU39" i="1"/>
  <c r="AA39" i="1"/>
  <c r="AB39" i="1" s="1"/>
  <c r="AU38" i="1"/>
  <c r="AA38" i="1"/>
  <c r="AB38" i="1" s="1"/>
  <c r="AU37" i="1"/>
  <c r="AA37" i="1"/>
  <c r="AB37" i="1" s="1"/>
  <c r="AA36" i="1"/>
  <c r="AB36" i="1" s="1"/>
  <c r="AA35" i="1"/>
  <c r="AB35" i="1" s="1"/>
  <c r="AA34" i="1"/>
  <c r="AB34" i="1" s="1"/>
  <c r="AA33" i="1"/>
  <c r="AB33" i="1" s="1"/>
  <c r="AT32" i="1"/>
  <c r="AT97" i="1" s="1"/>
  <c r="AS32" i="1"/>
  <c r="AS97" i="1" s="1"/>
  <c r="AR32" i="1"/>
  <c r="AR97" i="1" s="1"/>
  <c r="AQ32" i="1"/>
  <c r="AQ97" i="1" s="1"/>
  <c r="AP32" i="1"/>
  <c r="AP97" i="1" s="1"/>
  <c r="AO32" i="1"/>
  <c r="AO97" i="1" s="1"/>
  <c r="AN32" i="1"/>
  <c r="AN97" i="1" s="1"/>
  <c r="AM32" i="1"/>
  <c r="AM97" i="1" s="1"/>
  <c r="AL32" i="1"/>
  <c r="AL97" i="1" s="1"/>
  <c r="AK32" i="1"/>
  <c r="AK97" i="1" s="1"/>
  <c r="AJ32" i="1"/>
  <c r="AJ97" i="1" s="1"/>
  <c r="AI32" i="1"/>
  <c r="AI97" i="1" s="1"/>
  <c r="AH32" i="1"/>
  <c r="AH97" i="1" s="1"/>
  <c r="AG32" i="1"/>
  <c r="AG97" i="1" s="1"/>
  <c r="AF32" i="1"/>
  <c r="AF97" i="1" s="1"/>
  <c r="AE32" i="1"/>
  <c r="AE97" i="1" s="1"/>
  <c r="AA32" i="1"/>
  <c r="AB32" i="1" s="1"/>
  <c r="AU31" i="1"/>
  <c r="AA31" i="1"/>
  <c r="AB31" i="1" s="1"/>
  <c r="AU30" i="1"/>
  <c r="AA30" i="1"/>
  <c r="AB30" i="1" s="1"/>
  <c r="AU29" i="1"/>
  <c r="AA29" i="1"/>
  <c r="AB29" i="1" s="1"/>
  <c r="AU28" i="1"/>
  <c r="AA28" i="1"/>
  <c r="AB28" i="1" s="1"/>
  <c r="AU27" i="1"/>
  <c r="AA27" i="1"/>
  <c r="AU14" i="1"/>
  <c r="AU15" i="1"/>
  <c r="AU16" i="1"/>
  <c r="AU17" i="1"/>
  <c r="AU18" i="1"/>
  <c r="AP9" i="1"/>
  <c r="AP96" i="1" s="1"/>
  <c r="AE9" i="1"/>
  <c r="AE96" i="1" s="1"/>
  <c r="AU8" i="1"/>
  <c r="AU7" i="1"/>
  <c r="AU6" i="1"/>
  <c r="AU5" i="1"/>
  <c r="AU4" i="1"/>
  <c r="AT9" i="1"/>
  <c r="AT96" i="1" s="1"/>
  <c r="AS9" i="1"/>
  <c r="AS96" i="1" s="1"/>
  <c r="AR9" i="1"/>
  <c r="AR96" i="1" s="1"/>
  <c r="AQ9" i="1"/>
  <c r="AQ96" i="1" s="1"/>
  <c r="AS100" i="1" l="1"/>
  <c r="AQ100" i="1"/>
  <c r="AP100" i="1"/>
  <c r="AR100" i="1"/>
  <c r="AU157" i="1"/>
  <c r="AU99" i="1"/>
  <c r="AU98" i="1"/>
  <c r="AE100" i="1"/>
  <c r="AB27" i="1"/>
  <c r="AB45" i="1"/>
  <c r="AH100" i="1"/>
  <c r="AT100" i="1"/>
  <c r="AU97" i="1"/>
  <c r="AU108" i="1"/>
  <c r="AB68" i="1"/>
  <c r="AB91" i="1"/>
  <c r="AA89" i="1"/>
  <c r="AA66" i="1"/>
  <c r="AA43" i="1"/>
  <c r="AU65" i="1"/>
  <c r="AU32" i="1"/>
  <c r="AU42" i="1"/>
  <c r="AU55" i="1"/>
  <c r="AU78" i="1"/>
  <c r="AU88" i="1"/>
  <c r="AO9" i="1"/>
  <c r="AO96" i="1" s="1"/>
  <c r="AO100" i="1" s="1"/>
  <c r="AN9" i="1"/>
  <c r="AN96" i="1" s="1"/>
  <c r="AN100" i="1" s="1"/>
  <c r="AM9" i="1"/>
  <c r="AM96" i="1" s="1"/>
  <c r="AM100" i="1" s="1"/>
  <c r="AL9" i="1"/>
  <c r="AL96" i="1" s="1"/>
  <c r="AL100" i="1" s="1"/>
  <c r="AK9" i="1"/>
  <c r="AK96" i="1" s="1"/>
  <c r="AK100" i="1" s="1"/>
  <c r="AJ9" i="1"/>
  <c r="AJ96" i="1" s="1"/>
  <c r="AJ100" i="1" s="1"/>
  <c r="AI9" i="1"/>
  <c r="AI96" i="1" s="1"/>
  <c r="AI100" i="1" s="1"/>
  <c r="AH9" i="1"/>
  <c r="AH96" i="1" s="1"/>
  <c r="AG9" i="1"/>
  <c r="AG96" i="1" s="1"/>
  <c r="AG100" i="1" s="1"/>
  <c r="AF9" i="1"/>
  <c r="AF96" i="1" s="1"/>
  <c r="AF100" i="1" s="1"/>
  <c r="AU100" i="1" l="1"/>
  <c r="AU96" i="1"/>
  <c r="AU9" i="1"/>
  <c r="AU19" i="1"/>
  <c r="AA4" i="1"/>
  <c r="AB4" i="1" s="1"/>
  <c r="AA17" i="1" l="1"/>
  <c r="AB17" i="1" s="1"/>
  <c r="AA19" i="1"/>
  <c r="AB19" i="1" s="1"/>
  <c r="AA5" i="1" l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20" i="1" l="1"/>
  <c r="AB22" i="1"/>
</calcChain>
</file>

<file path=xl/sharedStrings.xml><?xml version="1.0" encoding="utf-8"?>
<sst xmlns="http://schemas.openxmlformats.org/spreadsheetml/2006/main" count="971" uniqueCount="181">
  <si>
    <t>Ryb</t>
  </si>
  <si>
    <t>N-R</t>
  </si>
  <si>
    <t>Pkt</t>
  </si>
  <si>
    <t>Zawodnik</t>
  </si>
  <si>
    <t>Numer</t>
  </si>
  <si>
    <t>RAZEM</t>
  </si>
  <si>
    <t>ryb</t>
  </si>
  <si>
    <t>M-ce</t>
  </si>
  <si>
    <t>stan.</t>
  </si>
  <si>
    <t>stanowiska</t>
  </si>
  <si>
    <t>Status</t>
  </si>
  <si>
    <t>Mathieu FRA</t>
  </si>
  <si>
    <t>Gregoire FRA</t>
  </si>
  <si>
    <t>śr.</t>
  </si>
  <si>
    <t>Horsky SVK</t>
  </si>
  <si>
    <t>Borgman NED</t>
  </si>
  <si>
    <t>Coquette BEL</t>
  </si>
  <si>
    <t>Saint Aman FRA</t>
  </si>
  <si>
    <t>Brunelli ITA</t>
  </si>
  <si>
    <t>Lp.</t>
  </si>
  <si>
    <t>Suma</t>
  </si>
  <si>
    <t>FRA</t>
  </si>
  <si>
    <t>ESP</t>
  </si>
  <si>
    <t>FIN</t>
  </si>
  <si>
    <t>POL</t>
  </si>
  <si>
    <t>SVK</t>
  </si>
  <si>
    <t>CZE</t>
  </si>
  <si>
    <t>ITA</t>
  </si>
  <si>
    <t>ENG</t>
  </si>
  <si>
    <t>BEL</t>
  </si>
  <si>
    <t>NED</t>
  </si>
  <si>
    <t>IRL</t>
  </si>
  <si>
    <t>Metodiev BUL</t>
  </si>
  <si>
    <t>Mitov BUL</t>
  </si>
  <si>
    <t>Petrov BUL</t>
  </si>
  <si>
    <t>Stoyanov BUL</t>
  </si>
  <si>
    <t>Piekar CZE</t>
  </si>
  <si>
    <t>Verove FRA</t>
  </si>
  <si>
    <t>Combi ITA</t>
  </si>
  <si>
    <t>Gasevic MNE</t>
  </si>
  <si>
    <t>Rajkovic MNE</t>
  </si>
  <si>
    <t>Jansen NED</t>
  </si>
  <si>
    <t>Tomko SVK</t>
  </si>
  <si>
    <t>BUL</t>
  </si>
  <si>
    <t>MNE</t>
  </si>
  <si>
    <t>Misic SRB</t>
  </si>
  <si>
    <t>SRB</t>
  </si>
  <si>
    <t>Brebic SRB</t>
  </si>
  <si>
    <t>Gonzalez ESP</t>
  </si>
  <si>
    <t>drużyny wg miejsc 1-16</t>
  </si>
  <si>
    <t>Ajanovic MNE</t>
  </si>
  <si>
    <t>Bandila ROM</t>
  </si>
  <si>
    <t>Bertuzzi ITA</t>
  </si>
  <si>
    <t>Bonometti ITA</t>
  </si>
  <si>
    <t>Cagney IRL</t>
  </si>
  <si>
    <t>Capek CZE</t>
  </si>
  <si>
    <t>Casado ESP</t>
  </si>
  <si>
    <t>Delhasse BEL</t>
  </si>
  <si>
    <t>Driver IRL</t>
  </si>
  <si>
    <t>Egemen NED</t>
  </si>
  <si>
    <t>Ersbjors SWE</t>
  </si>
  <si>
    <t>Fosrberg SWE</t>
  </si>
  <si>
    <t>Georgiev BUL</t>
  </si>
  <si>
    <t>Gołofit Grzegorz POL</t>
  </si>
  <si>
    <t>Hadareanu ROM</t>
  </si>
  <si>
    <t>Hiltunen FIN</t>
  </si>
  <si>
    <t>Hrenak SVK</t>
  </si>
  <si>
    <t>Ilijevski SRB</t>
  </si>
  <si>
    <t>Jeremic MNE</t>
  </si>
  <si>
    <t>Karlsson SWE</t>
  </si>
  <si>
    <t>Knazko IRL</t>
  </si>
  <si>
    <t>Kohyl SVK</t>
  </si>
  <si>
    <t>Konieczny Grzegorz POL</t>
  </si>
  <si>
    <t>Konieczny Szymon POL</t>
  </si>
  <si>
    <t>Kouba CZE</t>
  </si>
  <si>
    <t>Kovac SVK</t>
  </si>
  <si>
    <t>Kowalski Dawid POL</t>
  </si>
  <si>
    <t>Krkovic MNE</t>
  </si>
  <si>
    <t>Kurtti FIN</t>
  </si>
  <si>
    <t>Luengo ESP</t>
  </si>
  <si>
    <t>Mager NED</t>
  </si>
  <si>
    <t>Marchais BEL</t>
  </si>
  <si>
    <t>Martic SRB</t>
  </si>
  <si>
    <t>Milosavljevic SRB</t>
  </si>
  <si>
    <t>Moore ENG</t>
  </si>
  <si>
    <t>Muniz ESP</t>
  </si>
  <si>
    <t>Myllymaki FIN</t>
  </si>
  <si>
    <t>Oates IRL</t>
  </si>
  <si>
    <t>Oleary IRL</t>
  </si>
  <si>
    <t>Ostafin Łukasz POL</t>
  </si>
  <si>
    <t>Poirier FRA</t>
  </si>
  <si>
    <t>Policardi ITA</t>
  </si>
  <si>
    <t>Rafan ROM</t>
  </si>
  <si>
    <t>Reynolds SWE</t>
  </si>
  <si>
    <t>Richardson ENG</t>
  </si>
  <si>
    <t>Rota SWE</t>
  </si>
  <si>
    <t>Saive BEL</t>
  </si>
  <si>
    <t>Spry ENG</t>
  </si>
  <si>
    <t>Sramek CZE</t>
  </si>
  <si>
    <t>Svanda CZE</t>
  </si>
  <si>
    <t>Tatar ROM</t>
  </si>
  <si>
    <t>Taylor ENG</t>
  </si>
  <si>
    <t>Trimbitas ROM</t>
  </si>
  <si>
    <t>Ugalde ESP</t>
  </si>
  <si>
    <t>Voutilainen FIN</t>
  </si>
  <si>
    <t>Zanen NED</t>
  </si>
  <si>
    <t>SWE</t>
  </si>
  <si>
    <t>ROM</t>
  </si>
  <si>
    <t>29 Muchowe Mistrzostwa Europy 2025 Włochy - sektor 4 (rzeka Adda - odcinek dolny - Morbegno)</t>
  </si>
  <si>
    <t>29 Muchowe Mistrzostwa Europy 2025 Włochy - sektor 5 (rzeka Mera - odcinek Chiavenna)</t>
  </si>
  <si>
    <t>Tura 1 - poniedziałek 20 X (10.00-13.00)</t>
  </si>
  <si>
    <t>Tura 2 - wtorek 21 X (10.00-13.00)</t>
  </si>
  <si>
    <t>Tura 3 - środa 22 X (10.00-13.00)</t>
  </si>
  <si>
    <t>Tura 4 - czwartek 23 X (10.00-13.00)</t>
  </si>
  <si>
    <t>Tura 5 - piątek 24 X (10.00-13.00)</t>
  </si>
  <si>
    <t>RAZEM tura 1</t>
  </si>
  <si>
    <t>RAZEM tura 2</t>
  </si>
  <si>
    <t>RAZEM tura 3</t>
  </si>
  <si>
    <t>RAZEM tura 4</t>
  </si>
  <si>
    <t>RAZEM tura 5</t>
  </si>
  <si>
    <t>Śr. ilość ryb</t>
  </si>
  <si>
    <t>Ryby</t>
  </si>
  <si>
    <t>na stan.</t>
  </si>
  <si>
    <t>sektor 2</t>
  </si>
  <si>
    <t>29 MME</t>
  </si>
  <si>
    <t>sektor 3</t>
  </si>
  <si>
    <t>sektor 4</t>
  </si>
  <si>
    <t>sektor 5</t>
  </si>
  <si>
    <t>Clarke ENG</t>
  </si>
  <si>
    <t>Beguin BEL</t>
  </si>
  <si>
    <t>Forsberg SWE</t>
  </si>
  <si>
    <t>Wacklin FIN</t>
  </si>
  <si>
    <t>29 Muchowe Mistrzostwa Europy 2025 Włochy - sektor 2 (rzeka Adda - odcinek górny - Sondalo)</t>
  </si>
  <si>
    <t>29 Muchowe Mistrzostwa Europy 2025 Włochy - sektor 3 (rzeka Mallero - odcinek Chiesa)</t>
  </si>
  <si>
    <t>Sektor 2</t>
  </si>
  <si>
    <t>Sektor 3</t>
  </si>
  <si>
    <t>Sektor 4</t>
  </si>
  <si>
    <t>Sektor 5</t>
  </si>
  <si>
    <t>Adda-góra</t>
  </si>
  <si>
    <t>Adda-dół</t>
  </si>
  <si>
    <t>Mallero</t>
  </si>
  <si>
    <t>Mera</t>
  </si>
  <si>
    <t>rzeka:</t>
  </si>
  <si>
    <t>WYNIKI ZAWODNIKÓW NA STANOWISKACH w skali punktowej 5-1 na podstawie ilości złowionych ryb</t>
  </si>
  <si>
    <t>drużyny wg miejsc 1-16 - PODSUMOWANIE DLA SEKTORÓW RZECZNYCH</t>
  </si>
  <si>
    <t>WYNIK</t>
  </si>
  <si>
    <t>PROCENTOWY</t>
  </si>
  <si>
    <t>STATUS STANOWISK - sektor 2 (rzeka Adda - odcinek górny - Sondalo)</t>
  </si>
  <si>
    <t>STATUS STANOWISK - sektor 3 (rzeka Mallero - odcinek Chiesa)</t>
  </si>
  <si>
    <t>STATUS STANOWISK - sektor 4 (rzeka Adda - odcinek dolny - Morbegno)</t>
  </si>
  <si>
    <t>ZŁOWIONE RYBY - sektor 4 (rzeka Adda - odcinek dolny - Morbegno) - analiza</t>
  </si>
  <si>
    <t>ZŁOWIONE RYBY - sektor 2 (rzeka Adda - odcinek górny - Sondalo) - analiza</t>
  </si>
  <si>
    <t>ZŁOWIONE RYBY - sektor 3 (rzeka Mallero - odcinek Chiesa) - analiza</t>
  </si>
  <si>
    <t>STATUS STANOWISK - sektor 5 (rzeka Mera - odcinek Chiavenna)</t>
  </si>
  <si>
    <t>ZŁOWIONE RYBY - sektor 5 (rzeka Mera - odcinek Chiavenna) - analiza</t>
  </si>
  <si>
    <t>STATUS STANOWISK - podsumowanie sektorów rzecznych</t>
  </si>
  <si>
    <t>ZŁOWIONE RYBY - podsumowanie sektorów rzecznych</t>
  </si>
  <si>
    <t>Sektor</t>
  </si>
  <si>
    <t>Rzeka</t>
  </si>
  <si>
    <t>suma</t>
  </si>
  <si>
    <t>średnia</t>
  </si>
  <si>
    <t>PODSUMOWANIE WYNIKÓW w sektorach 2-5 - rzeki: Adda - góra, Mallero, Adda - dół, Mera - dla wybranych zawodników</t>
  </si>
  <si>
    <t>1-Muniz (ESP)</t>
  </si>
  <si>
    <t>STATUS STANOWISK dla zawodników łowiących w sektorach 2-5 - rzeki - zawodnicy z miejsc 1-10 w klasyfikacji końcowej oraz Polacy</t>
  </si>
  <si>
    <t>2-Gonzalez (ESP)</t>
  </si>
  <si>
    <t>3-Kouba (CZE)</t>
  </si>
  <si>
    <t>4-Brunelli (ITA)</t>
  </si>
  <si>
    <t>5-Gregoire (FRA)</t>
  </si>
  <si>
    <t>6-Saint Aman (FRA)</t>
  </si>
  <si>
    <t>7-Svanda (CZE)</t>
  </si>
  <si>
    <t>8-Mathieu (FRA)</t>
  </si>
  <si>
    <t>9-Tomko (SVK)</t>
  </si>
  <si>
    <t>10-Poirier (FRA)</t>
  </si>
  <si>
    <t>15-Konieczny G. (POL)</t>
  </si>
  <si>
    <t>27-Ostafin (POL)</t>
  </si>
  <si>
    <t>29-Gołofit (POL)</t>
  </si>
  <si>
    <t>34-Konieczny Sz. (POL)</t>
  </si>
  <si>
    <t>38-Kowalski (POL)</t>
  </si>
  <si>
    <t>ZŁOWIONE RYBY przez zawodników łowiących w sektorach 2-5 - rzeki - zawodnicy z miejsc 1-10 w klasyfikacji końcowej oraz Polacy</t>
  </si>
  <si>
    <t>WYNIKI ZAWODNIKÓW NA STANOWISKACH w skali punktowej 5-1 w sektorach 2-5 - rzeki - zawodnicy z miejsc 1-10 w klasyfikacji końcowej oraz Polacy</t>
  </si>
  <si>
    <t>MIEJSCA ZAWODNIKÓW W SEKTORACH 2-5 - rzeki - zawodnicy z miejsc 1-10 w klasyfikacji końcowej oraz Polacy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</si>
</sst>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b/>
      <sz val="8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1" fillId="0" borderId="0" xfId="0" applyNumberFormat="1" applyFont="1"/>
    <xf numFmtId="0" fontId="1" fillId="2" borderId="2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/>
    </xf>
    <xf numFmtId="164" fontId="1" fillId="4" borderId="1" xfId="1" applyNumberFormat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0" fontId="1" fillId="0" borderId="0" xfId="0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7"/>
  <sheetViews>
    <sheetView tabSelected="1" zoomScale="90" zoomScaleNormal="90" workbookViewId="0">
      <selection sqref="A1:AB1"/>
    </sheetView>
  </sheetViews>
  <sheetFormatPr defaultColWidth="9.109375" defaultRowHeight="10.199999999999999" x14ac:dyDescent="0.2"/>
  <cols>
    <col min="1" max="1" width="7" style="4" bestFit="1" customWidth="1"/>
    <col min="2" max="2" width="19" style="1" bestFit="1" customWidth="1"/>
    <col min="3" max="3" width="3.6640625" style="2" bestFit="1" customWidth="1"/>
    <col min="4" max="4" width="4.109375" style="5" bestFit="1" customWidth="1"/>
    <col min="5" max="5" width="5.5546875" style="2" bestFit="1" customWidth="1"/>
    <col min="6" max="6" width="4.44140625" style="2" bestFit="1" customWidth="1"/>
    <col min="7" max="7" width="18.44140625" style="2" bestFit="1" customWidth="1"/>
    <col min="8" max="8" width="3.6640625" style="2" bestFit="1" customWidth="1"/>
    <col min="9" max="9" width="4.109375" style="5" bestFit="1" customWidth="1"/>
    <col min="10" max="10" width="5.5546875" style="2" bestFit="1" customWidth="1"/>
    <col min="11" max="11" width="4.44140625" style="2" bestFit="1" customWidth="1"/>
    <col min="12" max="12" width="19" style="2" bestFit="1" customWidth="1"/>
    <col min="13" max="13" width="3.6640625" style="2" bestFit="1" customWidth="1"/>
    <col min="14" max="14" width="4.109375" style="5" bestFit="1" customWidth="1"/>
    <col min="15" max="15" width="5.5546875" style="2" bestFit="1" customWidth="1"/>
    <col min="16" max="16" width="4.44140625" style="2" bestFit="1" customWidth="1"/>
    <col min="17" max="17" width="19" style="2" bestFit="1" customWidth="1"/>
    <col min="18" max="18" width="3.6640625" style="2" bestFit="1" customWidth="1"/>
    <col min="19" max="19" width="4.109375" style="5" bestFit="1" customWidth="1"/>
    <col min="20" max="20" width="5.5546875" style="2" bestFit="1" customWidth="1"/>
    <col min="21" max="21" width="4.44140625" style="2" bestFit="1" customWidth="1"/>
    <col min="22" max="22" width="19" style="2" bestFit="1" customWidth="1"/>
    <col min="23" max="23" width="3.6640625" style="2" bestFit="1" customWidth="1"/>
    <col min="24" max="24" width="4.109375" style="2" bestFit="1" customWidth="1"/>
    <col min="25" max="25" width="5.5546875" style="2" bestFit="1" customWidth="1"/>
    <col min="26" max="26" width="4.44140625" style="2" bestFit="1" customWidth="1"/>
    <col min="27" max="27" width="6.44140625" style="2" bestFit="1" customWidth="1"/>
    <col min="28" max="28" width="9.88671875" style="1" bestFit="1" customWidth="1"/>
    <col min="29" max="29" width="1" style="1" customWidth="1"/>
    <col min="30" max="30" width="5.5546875" style="1" bestFit="1" customWidth="1"/>
    <col min="31" max="46" width="4.44140625" style="1" customWidth="1"/>
    <col min="47" max="47" width="4.77734375" style="1" customWidth="1"/>
    <col min="48" max="48" width="1.88671875" style="1" customWidth="1"/>
    <col min="49" max="49" width="5.5546875" style="1" bestFit="1" customWidth="1"/>
    <col min="50" max="50" width="8.109375" style="1" bestFit="1" customWidth="1"/>
    <col min="51" max="51" width="10.44140625" style="1" bestFit="1" customWidth="1"/>
    <col min="52" max="52" width="13" style="1" bestFit="1" customWidth="1"/>
    <col min="53" max="53" width="10.77734375" style="1" bestFit="1" customWidth="1"/>
    <col min="54" max="54" width="11.21875" style="1" bestFit="1" customWidth="1"/>
    <col min="55" max="55" width="12.44140625" style="1" bestFit="1" customWidth="1"/>
    <col min="56" max="56" width="14.5546875" style="1" bestFit="1" customWidth="1"/>
    <col min="57" max="57" width="11.44140625" style="1" bestFit="1" customWidth="1"/>
    <col min="58" max="58" width="11.88671875" style="1" bestFit="1" customWidth="1"/>
    <col min="59" max="59" width="11.33203125" style="1" bestFit="1" customWidth="1"/>
    <col min="60" max="60" width="11.88671875" style="1" bestFit="1" customWidth="1"/>
    <col min="61" max="61" width="16.5546875" style="1" bestFit="1" customWidth="1"/>
    <col min="62" max="62" width="12.44140625" style="1" bestFit="1" customWidth="1"/>
    <col min="63" max="63" width="11.88671875" style="1" bestFit="1" customWidth="1"/>
    <col min="64" max="64" width="17.33203125" style="1" bestFit="1" customWidth="1"/>
    <col min="65" max="65" width="13.88671875" style="1" bestFit="1" customWidth="1"/>
    <col min="66" max="66" width="6.109375" style="1" bestFit="1" customWidth="1"/>
    <col min="67" max="16384" width="9.109375" style="1"/>
  </cols>
  <sheetData>
    <row r="1" spans="1:66" s="3" customFormat="1" ht="13.2" x14ac:dyDescent="0.25">
      <c r="A1" s="58" t="s">
        <v>132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D1" s="48" t="s">
        <v>147</v>
      </c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W1" s="72" t="s">
        <v>161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6" ht="10.95" customHeight="1" x14ac:dyDescent="0.2">
      <c r="A2" s="7" t="s">
        <v>4</v>
      </c>
      <c r="B2" s="62" t="s">
        <v>110</v>
      </c>
      <c r="C2" s="62"/>
      <c r="D2" s="62"/>
      <c r="E2" s="62"/>
      <c r="F2" s="62"/>
      <c r="G2" s="62" t="s">
        <v>111</v>
      </c>
      <c r="H2" s="62"/>
      <c r="I2" s="62"/>
      <c r="J2" s="62"/>
      <c r="K2" s="62"/>
      <c r="L2" s="62" t="s">
        <v>112</v>
      </c>
      <c r="M2" s="62"/>
      <c r="N2" s="62"/>
      <c r="O2" s="62"/>
      <c r="P2" s="62"/>
      <c r="Q2" s="62" t="s">
        <v>113</v>
      </c>
      <c r="R2" s="62"/>
      <c r="S2" s="62"/>
      <c r="T2" s="62"/>
      <c r="U2" s="62"/>
      <c r="V2" s="62" t="s">
        <v>114</v>
      </c>
      <c r="W2" s="62"/>
      <c r="X2" s="62"/>
      <c r="Y2" s="62"/>
      <c r="Z2" s="62"/>
      <c r="AA2" s="7" t="s">
        <v>5</v>
      </c>
      <c r="AB2" s="7" t="s">
        <v>10</v>
      </c>
      <c r="AD2" s="47" t="s">
        <v>49</v>
      </c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6"/>
      <c r="AW2" s="63" t="s">
        <v>163</v>
      </c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</row>
    <row r="3" spans="1:66" ht="10.95" customHeight="1" x14ac:dyDescent="0.2">
      <c r="A3" s="7" t="s">
        <v>8</v>
      </c>
      <c r="B3" s="9" t="s">
        <v>3</v>
      </c>
      <c r="C3" s="7" t="s">
        <v>0</v>
      </c>
      <c r="D3" s="8" t="s">
        <v>1</v>
      </c>
      <c r="E3" s="7" t="s">
        <v>2</v>
      </c>
      <c r="F3" s="7" t="s">
        <v>7</v>
      </c>
      <c r="G3" s="9" t="s">
        <v>3</v>
      </c>
      <c r="H3" s="7" t="s">
        <v>0</v>
      </c>
      <c r="I3" s="8" t="s">
        <v>1</v>
      </c>
      <c r="J3" s="7" t="s">
        <v>2</v>
      </c>
      <c r="K3" s="7" t="s">
        <v>7</v>
      </c>
      <c r="L3" s="9" t="s">
        <v>3</v>
      </c>
      <c r="M3" s="7" t="s">
        <v>0</v>
      </c>
      <c r="N3" s="8" t="s">
        <v>1</v>
      </c>
      <c r="O3" s="7" t="s">
        <v>2</v>
      </c>
      <c r="P3" s="7" t="s">
        <v>7</v>
      </c>
      <c r="Q3" s="9" t="s">
        <v>3</v>
      </c>
      <c r="R3" s="7" t="s">
        <v>0</v>
      </c>
      <c r="S3" s="8" t="s">
        <v>1</v>
      </c>
      <c r="T3" s="7" t="s">
        <v>2</v>
      </c>
      <c r="U3" s="7" t="s">
        <v>7</v>
      </c>
      <c r="V3" s="9" t="s">
        <v>3</v>
      </c>
      <c r="W3" s="7" t="s">
        <v>0</v>
      </c>
      <c r="X3" s="7" t="s">
        <v>1</v>
      </c>
      <c r="Y3" s="7" t="s">
        <v>2</v>
      </c>
      <c r="Z3" s="7" t="s">
        <v>7</v>
      </c>
      <c r="AA3" s="7" t="s">
        <v>6</v>
      </c>
      <c r="AB3" s="7" t="s">
        <v>9</v>
      </c>
      <c r="AD3" s="10" t="s">
        <v>19</v>
      </c>
      <c r="AE3" s="10" t="s">
        <v>21</v>
      </c>
      <c r="AF3" s="10" t="s">
        <v>22</v>
      </c>
      <c r="AG3" s="10" t="s">
        <v>27</v>
      </c>
      <c r="AH3" s="10" t="s">
        <v>26</v>
      </c>
      <c r="AI3" s="10" t="s">
        <v>25</v>
      </c>
      <c r="AJ3" s="10" t="s">
        <v>24</v>
      </c>
      <c r="AK3" s="10" t="s">
        <v>44</v>
      </c>
      <c r="AL3" s="10" t="s">
        <v>29</v>
      </c>
      <c r="AM3" s="10" t="s">
        <v>106</v>
      </c>
      <c r="AN3" s="10" t="s">
        <v>107</v>
      </c>
      <c r="AO3" s="10" t="s">
        <v>23</v>
      </c>
      <c r="AP3" s="10" t="s">
        <v>43</v>
      </c>
      <c r="AQ3" s="10" t="s">
        <v>30</v>
      </c>
      <c r="AR3" s="10" t="s">
        <v>31</v>
      </c>
      <c r="AS3" s="10" t="s">
        <v>28</v>
      </c>
      <c r="AT3" s="10" t="s">
        <v>46</v>
      </c>
      <c r="AU3" s="11" t="s">
        <v>13</v>
      </c>
      <c r="AW3" s="64" t="s">
        <v>157</v>
      </c>
      <c r="AX3" s="64" t="s">
        <v>158</v>
      </c>
      <c r="AY3" s="65" t="s">
        <v>162</v>
      </c>
      <c r="AZ3" s="65" t="s">
        <v>164</v>
      </c>
      <c r="BA3" s="65" t="s">
        <v>165</v>
      </c>
      <c r="BB3" s="65" t="s">
        <v>166</v>
      </c>
      <c r="BC3" s="65" t="s">
        <v>167</v>
      </c>
      <c r="BD3" s="65" t="s">
        <v>168</v>
      </c>
      <c r="BE3" s="65" t="s">
        <v>169</v>
      </c>
      <c r="BF3" s="65" t="s">
        <v>170</v>
      </c>
      <c r="BG3" s="65" t="s">
        <v>171</v>
      </c>
      <c r="BH3" s="65" t="s">
        <v>172</v>
      </c>
      <c r="BI3" s="65" t="s">
        <v>173</v>
      </c>
      <c r="BJ3" s="65" t="s">
        <v>174</v>
      </c>
      <c r="BK3" s="65" t="s">
        <v>175</v>
      </c>
      <c r="BL3" s="65" t="s">
        <v>176</v>
      </c>
      <c r="BM3" s="65" t="s">
        <v>177</v>
      </c>
      <c r="BN3" s="66" t="s">
        <v>159</v>
      </c>
    </row>
    <row r="4" spans="1:66" ht="10.95" customHeight="1" x14ac:dyDescent="0.2">
      <c r="A4" s="18">
        <v>1</v>
      </c>
      <c r="B4" s="23" t="s">
        <v>57</v>
      </c>
      <c r="C4" s="24">
        <v>28</v>
      </c>
      <c r="D4" s="25">
        <v>34</v>
      </c>
      <c r="E4" s="26">
        <v>18420</v>
      </c>
      <c r="F4" s="27">
        <v>5</v>
      </c>
      <c r="G4" s="23" t="s">
        <v>36</v>
      </c>
      <c r="H4" s="24">
        <v>21</v>
      </c>
      <c r="I4" s="25">
        <v>38</v>
      </c>
      <c r="J4" s="26">
        <v>14200</v>
      </c>
      <c r="K4" s="27">
        <v>2</v>
      </c>
      <c r="L4" s="23" t="s">
        <v>80</v>
      </c>
      <c r="M4" s="24">
        <v>14</v>
      </c>
      <c r="N4" s="25">
        <v>35</v>
      </c>
      <c r="O4" s="26">
        <v>9160</v>
      </c>
      <c r="P4" s="27">
        <v>4</v>
      </c>
      <c r="Q4" s="23" t="s">
        <v>89</v>
      </c>
      <c r="R4" s="24">
        <v>8</v>
      </c>
      <c r="S4" s="25">
        <v>29.5</v>
      </c>
      <c r="T4" s="26">
        <v>5380</v>
      </c>
      <c r="U4" s="27">
        <v>7</v>
      </c>
      <c r="V4" s="23" t="s">
        <v>32</v>
      </c>
      <c r="W4" s="24">
        <v>5</v>
      </c>
      <c r="X4" s="25">
        <v>28.1</v>
      </c>
      <c r="Y4" s="26">
        <v>3120</v>
      </c>
      <c r="Z4" s="27">
        <v>8</v>
      </c>
      <c r="AA4" s="18">
        <f>SUM(C4,H4,M4,R4,W4)</f>
        <v>76</v>
      </c>
      <c r="AB4" s="28">
        <f>SUM(AA4)-62</f>
        <v>14</v>
      </c>
      <c r="AD4" s="19">
        <v>1</v>
      </c>
      <c r="AE4" s="12">
        <v>-6</v>
      </c>
      <c r="AF4" s="12">
        <v>-8</v>
      </c>
      <c r="AG4" s="12">
        <v>-6</v>
      </c>
      <c r="AH4" s="12">
        <v>43</v>
      </c>
      <c r="AI4" s="12">
        <v>20</v>
      </c>
      <c r="AJ4" s="12">
        <v>-33</v>
      </c>
      <c r="AK4" s="12">
        <v>1</v>
      </c>
      <c r="AL4" s="12">
        <v>14</v>
      </c>
      <c r="AM4" s="12">
        <v>-15</v>
      </c>
      <c r="AN4" s="12">
        <v>-17</v>
      </c>
      <c r="AO4" s="12">
        <v>-4</v>
      </c>
      <c r="AP4" s="12">
        <v>9</v>
      </c>
      <c r="AQ4" s="12">
        <v>-4</v>
      </c>
      <c r="AR4" s="12">
        <v>-10</v>
      </c>
      <c r="AS4" s="12">
        <v>-37</v>
      </c>
      <c r="AT4" s="12">
        <v>45</v>
      </c>
      <c r="AU4" s="20">
        <f t="shared" ref="AU4:AU9" si="0">SUM(AE4:AT4)/16</f>
        <v>-0.5</v>
      </c>
      <c r="AW4" s="76">
        <v>2</v>
      </c>
      <c r="AX4" s="76" t="s">
        <v>138</v>
      </c>
      <c r="AY4" s="67">
        <v>9</v>
      </c>
      <c r="AZ4" s="67">
        <v>-6</v>
      </c>
      <c r="BA4" s="67">
        <v>-6</v>
      </c>
      <c r="BB4" s="67">
        <v>-17</v>
      </c>
      <c r="BC4" s="67">
        <v>45</v>
      </c>
      <c r="BD4" s="67">
        <v>43</v>
      </c>
      <c r="BE4" s="67">
        <v>-8</v>
      </c>
      <c r="BF4" s="67">
        <v>-6</v>
      </c>
      <c r="BG4" s="67">
        <v>20</v>
      </c>
      <c r="BH4" s="67">
        <v>-4</v>
      </c>
      <c r="BI4" s="67">
        <v>-17</v>
      </c>
      <c r="BJ4" s="67">
        <v>14</v>
      </c>
      <c r="BK4" s="67">
        <v>-6</v>
      </c>
      <c r="BL4" s="67">
        <v>20</v>
      </c>
      <c r="BM4" s="67">
        <v>-33</v>
      </c>
      <c r="BN4" s="68">
        <f>SUM(AY4:BM4)</f>
        <v>48</v>
      </c>
    </row>
    <row r="5" spans="1:66" ht="10.95" customHeight="1" x14ac:dyDescent="0.2">
      <c r="A5" s="21">
        <v>2</v>
      </c>
      <c r="B5" s="37" t="s">
        <v>86</v>
      </c>
      <c r="C5" s="38">
        <v>20</v>
      </c>
      <c r="D5" s="39">
        <v>30</v>
      </c>
      <c r="E5" s="40">
        <v>12820</v>
      </c>
      <c r="F5" s="41">
        <v>10</v>
      </c>
      <c r="G5" s="37" t="s">
        <v>84</v>
      </c>
      <c r="H5" s="38">
        <v>17</v>
      </c>
      <c r="I5" s="39">
        <v>37</v>
      </c>
      <c r="J5" s="40">
        <v>11520</v>
      </c>
      <c r="K5" s="41">
        <v>8</v>
      </c>
      <c r="L5" s="37" t="s">
        <v>14</v>
      </c>
      <c r="M5" s="38">
        <v>11</v>
      </c>
      <c r="N5" s="39">
        <v>30</v>
      </c>
      <c r="O5" s="40">
        <v>7140</v>
      </c>
      <c r="P5" s="41">
        <v>9</v>
      </c>
      <c r="Q5" s="37" t="s">
        <v>90</v>
      </c>
      <c r="R5" s="38">
        <v>9</v>
      </c>
      <c r="S5" s="39">
        <v>30.7</v>
      </c>
      <c r="T5" s="40">
        <v>6140</v>
      </c>
      <c r="U5" s="41">
        <v>5</v>
      </c>
      <c r="V5" s="37" t="s">
        <v>45</v>
      </c>
      <c r="W5" s="38">
        <v>1</v>
      </c>
      <c r="X5" s="39">
        <v>28</v>
      </c>
      <c r="Y5" s="40">
        <v>660</v>
      </c>
      <c r="Z5" s="41">
        <v>13</v>
      </c>
      <c r="AA5" s="42">
        <f>SUM(C5,H5,M5,R5,W5)</f>
        <v>58</v>
      </c>
      <c r="AB5" s="20">
        <f t="shared" ref="AB5:AB19" si="1">SUM(AA5)-62</f>
        <v>-4</v>
      </c>
      <c r="AD5" s="19">
        <v>2</v>
      </c>
      <c r="AE5" s="12">
        <v>43</v>
      </c>
      <c r="AF5" s="12">
        <v>9</v>
      </c>
      <c r="AG5" s="12">
        <v>-17</v>
      </c>
      <c r="AH5" s="12">
        <v>14</v>
      </c>
      <c r="AI5" s="12">
        <v>-6</v>
      </c>
      <c r="AJ5" s="12">
        <v>-6</v>
      </c>
      <c r="AK5" s="12">
        <v>-15</v>
      </c>
      <c r="AL5" s="12">
        <v>-8</v>
      </c>
      <c r="AM5" s="12">
        <v>-4</v>
      </c>
      <c r="AN5" s="12">
        <v>-37</v>
      </c>
      <c r="AO5" s="12">
        <v>-10</v>
      </c>
      <c r="AP5" s="12">
        <v>-33</v>
      </c>
      <c r="AQ5" s="12">
        <v>45</v>
      </c>
      <c r="AR5" s="12">
        <v>20</v>
      </c>
      <c r="AS5" s="12">
        <v>-4</v>
      </c>
      <c r="AT5" s="12">
        <v>1</v>
      </c>
      <c r="AU5" s="20">
        <f t="shared" si="0"/>
        <v>-0.5</v>
      </c>
      <c r="AW5" s="76">
        <v>3</v>
      </c>
      <c r="AX5" s="76" t="s">
        <v>140</v>
      </c>
      <c r="AY5" s="67">
        <v>15</v>
      </c>
      <c r="AZ5" s="67">
        <v>99</v>
      </c>
      <c r="BA5" s="67">
        <v>29</v>
      </c>
      <c r="BB5" s="67">
        <v>99</v>
      </c>
      <c r="BC5" s="67">
        <v>-60</v>
      </c>
      <c r="BD5" s="67">
        <v>24</v>
      </c>
      <c r="BE5" s="67">
        <v>-35</v>
      </c>
      <c r="BF5" s="67">
        <v>15</v>
      </c>
      <c r="BG5" s="67">
        <v>11</v>
      </c>
      <c r="BH5" s="67">
        <v>-26</v>
      </c>
      <c r="BI5" s="67">
        <v>11</v>
      </c>
      <c r="BJ5" s="67">
        <v>-60</v>
      </c>
      <c r="BK5" s="67">
        <v>-41</v>
      </c>
      <c r="BL5" s="67">
        <v>-8</v>
      </c>
      <c r="BM5" s="67">
        <v>-56</v>
      </c>
      <c r="BN5" s="68">
        <f>SUM(AY5:BM5)</f>
        <v>17</v>
      </c>
    </row>
    <row r="6" spans="1:66" ht="10.95" customHeight="1" x14ac:dyDescent="0.2">
      <c r="A6" s="12">
        <v>3</v>
      </c>
      <c r="B6" s="13" t="s">
        <v>56</v>
      </c>
      <c r="C6" s="14">
        <v>23</v>
      </c>
      <c r="D6" s="15">
        <v>32</v>
      </c>
      <c r="E6" s="16">
        <v>15060</v>
      </c>
      <c r="F6" s="17">
        <v>8</v>
      </c>
      <c r="G6" s="13" t="s">
        <v>96</v>
      </c>
      <c r="H6" s="14">
        <v>18</v>
      </c>
      <c r="I6" s="15">
        <v>30</v>
      </c>
      <c r="J6" s="16">
        <v>11980</v>
      </c>
      <c r="K6" s="17">
        <v>6</v>
      </c>
      <c r="L6" s="13" t="s">
        <v>88</v>
      </c>
      <c r="M6" s="14">
        <v>3</v>
      </c>
      <c r="N6" s="15">
        <v>29.3</v>
      </c>
      <c r="O6" s="16">
        <v>1980</v>
      </c>
      <c r="P6" s="17">
        <v>16</v>
      </c>
      <c r="Q6" s="13" t="s">
        <v>15</v>
      </c>
      <c r="R6" s="14">
        <v>5</v>
      </c>
      <c r="S6" s="15">
        <v>30</v>
      </c>
      <c r="T6" s="16">
        <v>3380</v>
      </c>
      <c r="U6" s="17">
        <v>11</v>
      </c>
      <c r="V6" s="13" t="s">
        <v>99</v>
      </c>
      <c r="W6" s="14">
        <v>5</v>
      </c>
      <c r="X6" s="15">
        <v>29.5</v>
      </c>
      <c r="Y6" s="16">
        <v>3400</v>
      </c>
      <c r="Z6" s="17">
        <v>6</v>
      </c>
      <c r="AA6" s="18">
        <f t="shared" ref="AA6:AA19" si="2">SUM(C6,H6,M6,R6,W6)</f>
        <v>54</v>
      </c>
      <c r="AB6" s="28">
        <f t="shared" si="1"/>
        <v>-8</v>
      </c>
      <c r="AD6" s="19">
        <v>3</v>
      </c>
      <c r="AE6" s="12">
        <v>45</v>
      </c>
      <c r="AF6" s="12">
        <v>-6</v>
      </c>
      <c r="AG6" s="12">
        <v>-33</v>
      </c>
      <c r="AH6" s="12">
        <v>-15</v>
      </c>
      <c r="AI6" s="12">
        <v>-4</v>
      </c>
      <c r="AJ6" s="12">
        <v>-17</v>
      </c>
      <c r="AK6" s="12">
        <v>20</v>
      </c>
      <c r="AL6" s="12">
        <v>43</v>
      </c>
      <c r="AM6" s="12">
        <v>1</v>
      </c>
      <c r="AN6" s="12">
        <v>9</v>
      </c>
      <c r="AO6" s="12">
        <v>-6</v>
      </c>
      <c r="AP6" s="12">
        <v>-37</v>
      </c>
      <c r="AQ6" s="12">
        <v>14</v>
      </c>
      <c r="AR6" s="12">
        <v>-8</v>
      </c>
      <c r="AS6" s="12">
        <v>-4</v>
      </c>
      <c r="AT6" s="12">
        <v>-10</v>
      </c>
      <c r="AU6" s="20">
        <f t="shared" si="0"/>
        <v>-0.5</v>
      </c>
      <c r="AW6" s="76">
        <v>4</v>
      </c>
      <c r="AX6" s="76" t="s">
        <v>139</v>
      </c>
      <c r="AY6" s="67">
        <v>10</v>
      </c>
      <c r="AZ6" s="67">
        <v>4</v>
      </c>
      <c r="BA6" s="67">
        <v>-5</v>
      </c>
      <c r="BB6" s="67">
        <v>-7</v>
      </c>
      <c r="BC6" s="67">
        <v>5</v>
      </c>
      <c r="BD6" s="67">
        <v>26</v>
      </c>
      <c r="BE6" s="67">
        <v>-7</v>
      </c>
      <c r="BF6" s="67">
        <v>7</v>
      </c>
      <c r="BG6" s="67">
        <v>10</v>
      </c>
      <c r="BH6" s="67">
        <v>4</v>
      </c>
      <c r="BI6" s="67">
        <v>-2</v>
      </c>
      <c r="BJ6" s="67">
        <v>3</v>
      </c>
      <c r="BK6" s="67">
        <v>-16</v>
      </c>
      <c r="BL6" s="67">
        <v>-22</v>
      </c>
      <c r="BM6" s="67">
        <v>26</v>
      </c>
      <c r="BN6" s="68">
        <f>SUM(AY6:BM6)</f>
        <v>36</v>
      </c>
    </row>
    <row r="7" spans="1:66" ht="10.95" customHeight="1" x14ac:dyDescent="0.2">
      <c r="A7" s="21">
        <v>4</v>
      </c>
      <c r="B7" s="37" t="s">
        <v>100</v>
      </c>
      <c r="C7" s="38">
        <v>16</v>
      </c>
      <c r="D7" s="39">
        <v>33.299999999999997</v>
      </c>
      <c r="E7" s="40">
        <v>10840</v>
      </c>
      <c r="F7" s="41">
        <v>13</v>
      </c>
      <c r="G7" s="37" t="s">
        <v>18</v>
      </c>
      <c r="H7" s="38">
        <v>18</v>
      </c>
      <c r="I7" s="39">
        <v>33</v>
      </c>
      <c r="J7" s="40">
        <v>12040</v>
      </c>
      <c r="K7" s="41">
        <v>5</v>
      </c>
      <c r="L7" s="37" t="s">
        <v>72</v>
      </c>
      <c r="M7" s="38">
        <v>8</v>
      </c>
      <c r="N7" s="39">
        <v>33.200000000000003</v>
      </c>
      <c r="O7" s="40">
        <v>5440</v>
      </c>
      <c r="P7" s="41">
        <v>12</v>
      </c>
      <c r="Q7" s="37" t="s">
        <v>131</v>
      </c>
      <c r="R7" s="38">
        <v>2</v>
      </c>
      <c r="S7" s="39">
        <v>29.1</v>
      </c>
      <c r="T7" s="40">
        <v>1380</v>
      </c>
      <c r="U7" s="41">
        <v>15</v>
      </c>
      <c r="V7" s="37" t="s">
        <v>94</v>
      </c>
      <c r="W7" s="38">
        <v>1</v>
      </c>
      <c r="X7" s="39">
        <v>28.2</v>
      </c>
      <c r="Y7" s="40">
        <v>680</v>
      </c>
      <c r="Z7" s="41">
        <v>12</v>
      </c>
      <c r="AA7" s="42">
        <f t="shared" si="2"/>
        <v>45</v>
      </c>
      <c r="AB7" s="20">
        <f t="shared" si="1"/>
        <v>-17</v>
      </c>
      <c r="AD7" s="19">
        <v>4</v>
      </c>
      <c r="AE7" s="12">
        <v>-4</v>
      </c>
      <c r="AF7" s="12">
        <v>-15</v>
      </c>
      <c r="AG7" s="12">
        <v>-37</v>
      </c>
      <c r="AH7" s="12">
        <v>-6</v>
      </c>
      <c r="AI7" s="12">
        <v>-10</v>
      </c>
      <c r="AJ7" s="12">
        <v>14</v>
      </c>
      <c r="AK7" s="12">
        <v>-6</v>
      </c>
      <c r="AL7" s="12">
        <v>45</v>
      </c>
      <c r="AM7" s="12">
        <v>20</v>
      </c>
      <c r="AN7" s="12">
        <v>-33</v>
      </c>
      <c r="AO7" s="12">
        <v>-17</v>
      </c>
      <c r="AP7" s="12">
        <v>1</v>
      </c>
      <c r="AQ7" s="12">
        <v>-8</v>
      </c>
      <c r="AR7" s="12">
        <v>-4</v>
      </c>
      <c r="AS7" s="12">
        <v>9</v>
      </c>
      <c r="AT7" s="12">
        <v>43</v>
      </c>
      <c r="AU7" s="20">
        <f t="shared" si="0"/>
        <v>-0.5</v>
      </c>
      <c r="AW7" s="76">
        <v>5</v>
      </c>
      <c r="AX7" s="76" t="s">
        <v>141</v>
      </c>
      <c r="AY7" s="67">
        <v>1</v>
      </c>
      <c r="AZ7" s="67">
        <v>-9</v>
      </c>
      <c r="BA7" s="67">
        <v>-11</v>
      </c>
      <c r="BB7" s="67">
        <v>24</v>
      </c>
      <c r="BC7" s="67">
        <v>24</v>
      </c>
      <c r="BD7" s="67">
        <v>-9</v>
      </c>
      <c r="BE7" s="67">
        <v>10</v>
      </c>
      <c r="BF7" s="67">
        <v>-2</v>
      </c>
      <c r="BG7" s="67">
        <v>20</v>
      </c>
      <c r="BH7" s="67">
        <v>-12</v>
      </c>
      <c r="BI7" s="67">
        <v>-1</v>
      </c>
      <c r="BJ7" s="67">
        <v>-21</v>
      </c>
      <c r="BK7" s="67">
        <v>10</v>
      </c>
      <c r="BL7" s="67">
        <v>-8</v>
      </c>
      <c r="BM7" s="67">
        <v>9</v>
      </c>
      <c r="BN7" s="68">
        <f>SUM(AY7:BM7)</f>
        <v>25</v>
      </c>
    </row>
    <row r="8" spans="1:66" ht="10.95" customHeight="1" x14ac:dyDescent="0.2">
      <c r="A8" s="12">
        <v>5</v>
      </c>
      <c r="B8" s="13" t="s">
        <v>68</v>
      </c>
      <c r="C8" s="14">
        <v>35</v>
      </c>
      <c r="D8" s="15">
        <v>35</v>
      </c>
      <c r="E8" s="16">
        <v>22700</v>
      </c>
      <c r="F8" s="17">
        <v>3</v>
      </c>
      <c r="G8" s="13" t="s">
        <v>67</v>
      </c>
      <c r="H8" s="14">
        <v>1</v>
      </c>
      <c r="I8" s="15">
        <v>28</v>
      </c>
      <c r="J8" s="16">
        <v>660</v>
      </c>
      <c r="K8" s="17">
        <v>16</v>
      </c>
      <c r="L8" s="13" t="s">
        <v>93</v>
      </c>
      <c r="M8" s="14">
        <v>13</v>
      </c>
      <c r="N8" s="15">
        <v>31</v>
      </c>
      <c r="O8" s="16">
        <v>8580</v>
      </c>
      <c r="P8" s="17">
        <v>5</v>
      </c>
      <c r="Q8" s="13" t="s">
        <v>33</v>
      </c>
      <c r="R8" s="14">
        <v>9</v>
      </c>
      <c r="S8" s="15">
        <v>29</v>
      </c>
      <c r="T8" s="16">
        <v>5880</v>
      </c>
      <c r="U8" s="17">
        <v>6</v>
      </c>
      <c r="V8" s="13" t="s">
        <v>129</v>
      </c>
      <c r="W8" s="14">
        <v>5</v>
      </c>
      <c r="X8" s="15">
        <v>28</v>
      </c>
      <c r="Y8" s="16">
        <v>3280</v>
      </c>
      <c r="Z8" s="17">
        <v>7</v>
      </c>
      <c r="AA8" s="18">
        <f t="shared" si="2"/>
        <v>63</v>
      </c>
      <c r="AB8" s="28">
        <f t="shared" si="1"/>
        <v>1</v>
      </c>
      <c r="AD8" s="19">
        <v>5</v>
      </c>
      <c r="AE8" s="12">
        <v>-10</v>
      </c>
      <c r="AF8" s="12">
        <v>-37</v>
      </c>
      <c r="AG8" s="12">
        <v>45</v>
      </c>
      <c r="AH8" s="12">
        <v>-8</v>
      </c>
      <c r="AI8" s="12">
        <v>-4</v>
      </c>
      <c r="AJ8" s="12">
        <v>20</v>
      </c>
      <c r="AK8" s="12">
        <v>-33</v>
      </c>
      <c r="AL8" s="12">
        <v>1</v>
      </c>
      <c r="AM8" s="12">
        <v>43</v>
      </c>
      <c r="AN8" s="12">
        <v>-15</v>
      </c>
      <c r="AO8" s="12">
        <v>-6</v>
      </c>
      <c r="AP8" s="12">
        <v>14</v>
      </c>
      <c r="AQ8" s="12">
        <v>-6</v>
      </c>
      <c r="AR8" s="12">
        <v>9</v>
      </c>
      <c r="AS8" s="12">
        <v>-17</v>
      </c>
      <c r="AT8" s="12">
        <v>-4</v>
      </c>
      <c r="AU8" s="20">
        <f t="shared" si="0"/>
        <v>-0.5</v>
      </c>
      <c r="AW8" s="73" t="s">
        <v>20</v>
      </c>
      <c r="AX8" s="74"/>
      <c r="AY8" s="75">
        <f>SUM(AY3:AY7)</f>
        <v>35</v>
      </c>
      <c r="AZ8" s="75">
        <f t="shared" ref="AZ8:BM8" si="3">SUM(AZ3:AZ7)</f>
        <v>88</v>
      </c>
      <c r="BA8" s="75">
        <f t="shared" si="3"/>
        <v>7</v>
      </c>
      <c r="BB8" s="75">
        <f t="shared" si="3"/>
        <v>99</v>
      </c>
      <c r="BC8" s="75">
        <f t="shared" si="3"/>
        <v>14</v>
      </c>
      <c r="BD8" s="75">
        <f t="shared" si="3"/>
        <v>84</v>
      </c>
      <c r="BE8" s="75">
        <f t="shared" si="3"/>
        <v>-40</v>
      </c>
      <c r="BF8" s="75">
        <f t="shared" si="3"/>
        <v>14</v>
      </c>
      <c r="BG8" s="75">
        <f t="shared" si="3"/>
        <v>61</v>
      </c>
      <c r="BH8" s="75">
        <f t="shared" si="3"/>
        <v>-38</v>
      </c>
      <c r="BI8" s="75">
        <f t="shared" si="3"/>
        <v>-9</v>
      </c>
      <c r="BJ8" s="75">
        <f t="shared" si="3"/>
        <v>-64</v>
      </c>
      <c r="BK8" s="75">
        <f t="shared" si="3"/>
        <v>-53</v>
      </c>
      <c r="BL8" s="75">
        <f t="shared" si="3"/>
        <v>-18</v>
      </c>
      <c r="BM8" s="75">
        <f t="shared" si="3"/>
        <v>-54</v>
      </c>
      <c r="BN8" s="68">
        <f>SUM(AY8:BM8)</f>
        <v>126</v>
      </c>
    </row>
    <row r="9" spans="1:66" ht="10.95" customHeight="1" x14ac:dyDescent="0.2">
      <c r="A9" s="21">
        <v>6</v>
      </c>
      <c r="B9" s="37" t="s">
        <v>11</v>
      </c>
      <c r="C9" s="38">
        <v>22</v>
      </c>
      <c r="D9" s="39">
        <v>31.6</v>
      </c>
      <c r="E9" s="40">
        <v>14940</v>
      </c>
      <c r="F9" s="41">
        <v>9</v>
      </c>
      <c r="G9" s="37" t="s">
        <v>71</v>
      </c>
      <c r="H9" s="38">
        <v>11</v>
      </c>
      <c r="I9" s="39">
        <v>29.9</v>
      </c>
      <c r="J9" s="40">
        <v>7220</v>
      </c>
      <c r="K9" s="41">
        <v>10</v>
      </c>
      <c r="L9" s="37" t="s">
        <v>65</v>
      </c>
      <c r="M9" s="38">
        <v>8</v>
      </c>
      <c r="N9" s="39">
        <v>29.9</v>
      </c>
      <c r="O9" s="40">
        <v>5340</v>
      </c>
      <c r="P9" s="41">
        <v>13</v>
      </c>
      <c r="Q9" s="37" t="s">
        <v>74</v>
      </c>
      <c r="R9" s="38">
        <v>14</v>
      </c>
      <c r="S9" s="39">
        <v>33.4</v>
      </c>
      <c r="T9" s="40">
        <v>9580</v>
      </c>
      <c r="U9" s="41">
        <v>3</v>
      </c>
      <c r="V9" s="37" t="s">
        <v>41</v>
      </c>
      <c r="W9" s="38">
        <v>1</v>
      </c>
      <c r="X9" s="39">
        <v>26.5</v>
      </c>
      <c r="Y9" s="40">
        <v>640</v>
      </c>
      <c r="Z9" s="41">
        <v>15</v>
      </c>
      <c r="AA9" s="42">
        <f t="shared" si="2"/>
        <v>56</v>
      </c>
      <c r="AB9" s="20">
        <f t="shared" si="1"/>
        <v>-6</v>
      </c>
      <c r="AD9" s="21" t="s">
        <v>20</v>
      </c>
      <c r="AE9" s="21">
        <f>SUM(AE4:AE8)</f>
        <v>68</v>
      </c>
      <c r="AF9" s="21">
        <f t="shared" ref="AF9:AK9" si="4">SUM(AF4:AF8)</f>
        <v>-57</v>
      </c>
      <c r="AG9" s="21">
        <f t="shared" si="4"/>
        <v>-48</v>
      </c>
      <c r="AH9" s="21">
        <f t="shared" si="4"/>
        <v>28</v>
      </c>
      <c r="AI9" s="21">
        <f t="shared" si="4"/>
        <v>-4</v>
      </c>
      <c r="AJ9" s="21">
        <f t="shared" si="4"/>
        <v>-22</v>
      </c>
      <c r="AK9" s="21">
        <f t="shared" si="4"/>
        <v>-33</v>
      </c>
      <c r="AL9" s="21">
        <f>SUM(AL4:AL8)</f>
        <v>95</v>
      </c>
      <c r="AM9" s="21">
        <f t="shared" ref="AM9:AO9" si="5">SUM(AM4:AM8)</f>
        <v>45</v>
      </c>
      <c r="AN9" s="21">
        <f t="shared" si="5"/>
        <v>-93</v>
      </c>
      <c r="AO9" s="21">
        <f t="shared" si="5"/>
        <v>-43</v>
      </c>
      <c r="AP9" s="21">
        <f>SUM(AP4:AP8)</f>
        <v>-46</v>
      </c>
      <c r="AQ9" s="21">
        <f>SUM(AQ4:AQ8)</f>
        <v>41</v>
      </c>
      <c r="AR9" s="21">
        <f>SUM(AR4:AR8)</f>
        <v>7</v>
      </c>
      <c r="AS9" s="21">
        <f>SUM(AS4:AS8)</f>
        <v>-53</v>
      </c>
      <c r="AT9" s="21">
        <f>SUM(AT4:AT8)</f>
        <v>75</v>
      </c>
      <c r="AU9" s="20">
        <f t="shared" si="0"/>
        <v>-2.5</v>
      </c>
    </row>
    <row r="10" spans="1:66" ht="10.95" customHeight="1" x14ac:dyDescent="0.2">
      <c r="A10" s="12">
        <v>7</v>
      </c>
      <c r="B10" s="13" t="s">
        <v>128</v>
      </c>
      <c r="C10" s="14">
        <v>7</v>
      </c>
      <c r="D10" s="15">
        <v>30</v>
      </c>
      <c r="E10" s="16">
        <v>4620</v>
      </c>
      <c r="F10" s="17">
        <v>16</v>
      </c>
      <c r="G10" s="13" t="s">
        <v>102</v>
      </c>
      <c r="H10" s="14">
        <v>9</v>
      </c>
      <c r="I10" s="15">
        <v>31.5</v>
      </c>
      <c r="J10" s="16">
        <v>5980</v>
      </c>
      <c r="K10" s="17">
        <v>13</v>
      </c>
      <c r="L10" s="13" t="s">
        <v>62</v>
      </c>
      <c r="M10" s="14">
        <v>4</v>
      </c>
      <c r="N10" s="15">
        <v>28.7</v>
      </c>
      <c r="O10" s="16">
        <v>2620</v>
      </c>
      <c r="P10" s="17">
        <v>14</v>
      </c>
      <c r="Q10" s="13" t="s">
        <v>91</v>
      </c>
      <c r="R10" s="14">
        <v>2</v>
      </c>
      <c r="S10" s="15">
        <v>29.8</v>
      </c>
      <c r="T10" s="16">
        <v>1380</v>
      </c>
      <c r="U10" s="17">
        <v>14</v>
      </c>
      <c r="V10" s="13" t="s">
        <v>103</v>
      </c>
      <c r="W10" s="14">
        <v>3</v>
      </c>
      <c r="X10" s="15">
        <v>28.5</v>
      </c>
      <c r="Y10" s="16">
        <v>2000</v>
      </c>
      <c r="Z10" s="17">
        <v>9</v>
      </c>
      <c r="AA10" s="18">
        <f t="shared" si="2"/>
        <v>25</v>
      </c>
      <c r="AB10" s="28">
        <f t="shared" si="1"/>
        <v>-37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2"/>
      <c r="AW10" s="77"/>
      <c r="AX10" s="77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9"/>
    </row>
    <row r="11" spans="1:66" ht="10.95" customHeight="1" x14ac:dyDescent="0.2">
      <c r="A11" s="21">
        <v>8</v>
      </c>
      <c r="B11" s="37" t="s">
        <v>42</v>
      </c>
      <c r="C11" s="38">
        <v>38</v>
      </c>
      <c r="D11" s="39">
        <v>39.5</v>
      </c>
      <c r="E11" s="40">
        <v>27320</v>
      </c>
      <c r="F11" s="41">
        <v>1</v>
      </c>
      <c r="G11" s="37" t="s">
        <v>58</v>
      </c>
      <c r="H11" s="38">
        <v>10</v>
      </c>
      <c r="I11" s="39">
        <v>38.1</v>
      </c>
      <c r="J11" s="40">
        <v>7200</v>
      </c>
      <c r="K11" s="41">
        <v>11</v>
      </c>
      <c r="L11" s="37" t="s">
        <v>50</v>
      </c>
      <c r="M11" s="38">
        <v>12</v>
      </c>
      <c r="N11" s="39">
        <v>33.200000000000003</v>
      </c>
      <c r="O11" s="40">
        <v>8280</v>
      </c>
      <c r="P11" s="41">
        <v>6</v>
      </c>
      <c r="Q11" s="37" t="s">
        <v>69</v>
      </c>
      <c r="R11" s="38">
        <v>22</v>
      </c>
      <c r="S11" s="39">
        <v>35.5</v>
      </c>
      <c r="T11" s="40">
        <v>15220</v>
      </c>
      <c r="U11" s="41">
        <v>2</v>
      </c>
      <c r="V11" s="37" t="s">
        <v>73</v>
      </c>
      <c r="W11" s="38">
        <v>0</v>
      </c>
      <c r="X11" s="39"/>
      <c r="Y11" s="40">
        <v>0</v>
      </c>
      <c r="Z11" s="41">
        <v>16</v>
      </c>
      <c r="AA11" s="42">
        <f t="shared" si="2"/>
        <v>82</v>
      </c>
      <c r="AB11" s="20">
        <f t="shared" si="1"/>
        <v>20</v>
      </c>
      <c r="AD11" s="59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1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</row>
    <row r="12" spans="1:66" ht="10.95" customHeight="1" x14ac:dyDescent="0.2">
      <c r="A12" s="12">
        <v>9</v>
      </c>
      <c r="B12" s="13" t="s">
        <v>82</v>
      </c>
      <c r="C12" s="14">
        <v>34</v>
      </c>
      <c r="D12" s="15">
        <v>37</v>
      </c>
      <c r="E12" s="16">
        <v>23680</v>
      </c>
      <c r="F12" s="17">
        <v>2</v>
      </c>
      <c r="G12" s="13" t="s">
        <v>105</v>
      </c>
      <c r="H12" s="14">
        <v>21</v>
      </c>
      <c r="I12" s="15">
        <v>32</v>
      </c>
      <c r="J12" s="16">
        <v>13900</v>
      </c>
      <c r="K12" s="17">
        <v>3</v>
      </c>
      <c r="L12" s="13" t="s">
        <v>12</v>
      </c>
      <c r="M12" s="14">
        <v>35</v>
      </c>
      <c r="N12" s="15">
        <v>36</v>
      </c>
      <c r="O12" s="16">
        <v>24340</v>
      </c>
      <c r="P12" s="17">
        <v>1</v>
      </c>
      <c r="Q12" s="13" t="s">
        <v>81</v>
      </c>
      <c r="R12" s="14">
        <v>9</v>
      </c>
      <c r="S12" s="15">
        <v>31.7</v>
      </c>
      <c r="T12" s="16">
        <v>6320</v>
      </c>
      <c r="U12" s="17">
        <v>4</v>
      </c>
      <c r="V12" s="13" t="s">
        <v>53</v>
      </c>
      <c r="W12" s="14">
        <v>8</v>
      </c>
      <c r="X12" s="15">
        <v>32.299999999999997</v>
      </c>
      <c r="Y12" s="16">
        <v>5720</v>
      </c>
      <c r="Z12" s="17">
        <v>2</v>
      </c>
      <c r="AA12" s="18">
        <f t="shared" si="2"/>
        <v>107</v>
      </c>
      <c r="AB12" s="28">
        <f t="shared" si="1"/>
        <v>45</v>
      </c>
      <c r="AD12" s="47" t="s">
        <v>151</v>
      </c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</row>
    <row r="13" spans="1:66" ht="10.95" customHeight="1" x14ac:dyDescent="0.2">
      <c r="A13" s="21">
        <v>10</v>
      </c>
      <c r="B13" s="37" t="s">
        <v>34</v>
      </c>
      <c r="C13" s="38">
        <v>24</v>
      </c>
      <c r="D13" s="39">
        <v>34.9</v>
      </c>
      <c r="E13" s="40">
        <v>16780</v>
      </c>
      <c r="F13" s="41">
        <v>6</v>
      </c>
      <c r="G13" s="37" t="s">
        <v>85</v>
      </c>
      <c r="H13" s="38">
        <v>18</v>
      </c>
      <c r="I13" s="39">
        <v>34</v>
      </c>
      <c r="J13" s="40">
        <v>12460</v>
      </c>
      <c r="K13" s="41">
        <v>4</v>
      </c>
      <c r="L13" s="37" t="s">
        <v>64</v>
      </c>
      <c r="M13" s="38">
        <v>22</v>
      </c>
      <c r="N13" s="39">
        <v>32.1</v>
      </c>
      <c r="O13" s="40">
        <v>14800</v>
      </c>
      <c r="P13" s="41">
        <v>2</v>
      </c>
      <c r="Q13" s="37" t="s">
        <v>97</v>
      </c>
      <c r="R13" s="38">
        <v>2</v>
      </c>
      <c r="S13" s="39">
        <v>27</v>
      </c>
      <c r="T13" s="40">
        <v>1220</v>
      </c>
      <c r="U13" s="41">
        <v>16</v>
      </c>
      <c r="V13" s="37" t="s">
        <v>87</v>
      </c>
      <c r="W13" s="38">
        <v>5</v>
      </c>
      <c r="X13" s="39">
        <v>32</v>
      </c>
      <c r="Y13" s="40">
        <v>3400</v>
      </c>
      <c r="Z13" s="41">
        <v>4</v>
      </c>
      <c r="AA13" s="42">
        <f t="shared" si="2"/>
        <v>71</v>
      </c>
      <c r="AB13" s="20">
        <f t="shared" si="1"/>
        <v>9</v>
      </c>
      <c r="AD13" s="10" t="s">
        <v>19</v>
      </c>
      <c r="AE13" s="10" t="s">
        <v>21</v>
      </c>
      <c r="AF13" s="10" t="s">
        <v>22</v>
      </c>
      <c r="AG13" s="10" t="s">
        <v>27</v>
      </c>
      <c r="AH13" s="10" t="s">
        <v>26</v>
      </c>
      <c r="AI13" s="10" t="s">
        <v>25</v>
      </c>
      <c r="AJ13" s="10" t="s">
        <v>24</v>
      </c>
      <c r="AK13" s="10" t="s">
        <v>44</v>
      </c>
      <c r="AL13" s="10" t="s">
        <v>29</v>
      </c>
      <c r="AM13" s="10" t="s">
        <v>106</v>
      </c>
      <c r="AN13" s="10" t="s">
        <v>107</v>
      </c>
      <c r="AO13" s="10" t="s">
        <v>23</v>
      </c>
      <c r="AP13" s="10" t="s">
        <v>43</v>
      </c>
      <c r="AQ13" s="10" t="s">
        <v>30</v>
      </c>
      <c r="AR13" s="10" t="s">
        <v>31</v>
      </c>
      <c r="AS13" s="10" t="s">
        <v>28</v>
      </c>
      <c r="AT13" s="10" t="s">
        <v>46</v>
      </c>
      <c r="AU13" s="11" t="s">
        <v>13</v>
      </c>
      <c r="AW13" s="63" t="s">
        <v>178</v>
      </c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</row>
    <row r="14" spans="1:66" ht="10.95" customHeight="1" x14ac:dyDescent="0.2">
      <c r="A14" s="12">
        <v>11</v>
      </c>
      <c r="B14" s="13" t="s">
        <v>55</v>
      </c>
      <c r="C14" s="14">
        <v>19</v>
      </c>
      <c r="D14" s="15">
        <v>32</v>
      </c>
      <c r="E14" s="16">
        <v>12440</v>
      </c>
      <c r="F14" s="17">
        <v>11</v>
      </c>
      <c r="G14" s="13" t="s">
        <v>17</v>
      </c>
      <c r="H14" s="14">
        <v>45</v>
      </c>
      <c r="I14" s="15">
        <v>42</v>
      </c>
      <c r="J14" s="16">
        <v>31680</v>
      </c>
      <c r="K14" s="17">
        <v>1</v>
      </c>
      <c r="L14" s="13" t="s">
        <v>16</v>
      </c>
      <c r="M14" s="14">
        <v>12</v>
      </c>
      <c r="N14" s="15">
        <v>35</v>
      </c>
      <c r="O14" s="16">
        <v>8200</v>
      </c>
      <c r="P14" s="17">
        <v>7</v>
      </c>
      <c r="Q14" s="13" t="s">
        <v>83</v>
      </c>
      <c r="R14" s="14">
        <v>22</v>
      </c>
      <c r="S14" s="15">
        <v>42</v>
      </c>
      <c r="T14" s="16">
        <v>15260</v>
      </c>
      <c r="U14" s="17">
        <v>1</v>
      </c>
      <c r="V14" s="13" t="s">
        <v>61</v>
      </c>
      <c r="W14" s="14">
        <v>7</v>
      </c>
      <c r="X14" s="15">
        <v>34</v>
      </c>
      <c r="Y14" s="16">
        <v>4640</v>
      </c>
      <c r="Z14" s="17">
        <v>3</v>
      </c>
      <c r="AA14" s="18">
        <f t="shared" si="2"/>
        <v>105</v>
      </c>
      <c r="AB14" s="28">
        <f t="shared" si="1"/>
        <v>43</v>
      </c>
      <c r="AD14" s="19">
        <v>1</v>
      </c>
      <c r="AE14" s="12">
        <v>22</v>
      </c>
      <c r="AF14" s="12">
        <v>23</v>
      </c>
      <c r="AG14" s="12">
        <v>23</v>
      </c>
      <c r="AH14" s="12">
        <v>19</v>
      </c>
      <c r="AI14" s="12">
        <v>38</v>
      </c>
      <c r="AJ14" s="12">
        <v>8</v>
      </c>
      <c r="AK14" s="12">
        <v>35</v>
      </c>
      <c r="AL14" s="12">
        <v>28</v>
      </c>
      <c r="AM14" s="12">
        <v>12</v>
      </c>
      <c r="AN14" s="12">
        <v>16</v>
      </c>
      <c r="AO14" s="12">
        <v>20</v>
      </c>
      <c r="AP14" s="12">
        <v>24</v>
      </c>
      <c r="AQ14" s="12">
        <v>29</v>
      </c>
      <c r="AR14" s="12">
        <v>18</v>
      </c>
      <c r="AS14" s="12">
        <v>7</v>
      </c>
      <c r="AT14" s="12">
        <v>34</v>
      </c>
      <c r="AU14" s="20">
        <f t="shared" ref="AU14:AU19" si="6">SUM(AE14:AT14)/16</f>
        <v>22.25</v>
      </c>
      <c r="AW14" s="64" t="s">
        <v>157</v>
      </c>
      <c r="AX14" s="64" t="s">
        <v>158</v>
      </c>
      <c r="AY14" s="65" t="s">
        <v>162</v>
      </c>
      <c r="AZ14" s="65" t="s">
        <v>164</v>
      </c>
      <c r="BA14" s="65" t="s">
        <v>165</v>
      </c>
      <c r="BB14" s="65" t="s">
        <v>166</v>
      </c>
      <c r="BC14" s="65" t="s">
        <v>167</v>
      </c>
      <c r="BD14" s="65" t="s">
        <v>168</v>
      </c>
      <c r="BE14" s="65" t="s">
        <v>169</v>
      </c>
      <c r="BF14" s="65" t="s">
        <v>170</v>
      </c>
      <c r="BG14" s="65" t="s">
        <v>171</v>
      </c>
      <c r="BH14" s="65" t="s">
        <v>172</v>
      </c>
      <c r="BI14" s="65" t="s">
        <v>173</v>
      </c>
      <c r="BJ14" s="65" t="s">
        <v>174</v>
      </c>
      <c r="BK14" s="65" t="s">
        <v>175</v>
      </c>
      <c r="BL14" s="65" t="s">
        <v>176</v>
      </c>
      <c r="BM14" s="65" t="s">
        <v>177</v>
      </c>
      <c r="BN14" s="66" t="s">
        <v>159</v>
      </c>
    </row>
    <row r="15" spans="1:66" ht="10.95" customHeight="1" x14ac:dyDescent="0.2">
      <c r="A15" s="21">
        <v>12</v>
      </c>
      <c r="B15" s="37" t="s">
        <v>52</v>
      </c>
      <c r="C15" s="38">
        <v>23</v>
      </c>
      <c r="D15" s="39">
        <v>35.200000000000003</v>
      </c>
      <c r="E15" s="40">
        <v>15480</v>
      </c>
      <c r="F15" s="41">
        <v>7</v>
      </c>
      <c r="G15" s="37" t="s">
        <v>63</v>
      </c>
      <c r="H15" s="38">
        <v>10</v>
      </c>
      <c r="I15" s="39">
        <v>29.1</v>
      </c>
      <c r="J15" s="40">
        <v>6640</v>
      </c>
      <c r="K15" s="41">
        <v>12</v>
      </c>
      <c r="L15" s="37" t="s">
        <v>48</v>
      </c>
      <c r="M15" s="38">
        <v>18</v>
      </c>
      <c r="N15" s="39">
        <v>32.6</v>
      </c>
      <c r="O15" s="40">
        <v>12080</v>
      </c>
      <c r="P15" s="41">
        <v>3</v>
      </c>
      <c r="Q15" s="37" t="s">
        <v>39</v>
      </c>
      <c r="R15" s="38">
        <v>3</v>
      </c>
      <c r="S15" s="39">
        <v>27.5</v>
      </c>
      <c r="T15" s="40">
        <v>1940</v>
      </c>
      <c r="U15" s="41">
        <v>13</v>
      </c>
      <c r="V15" s="37" t="s">
        <v>78</v>
      </c>
      <c r="W15" s="38">
        <v>2</v>
      </c>
      <c r="X15" s="39">
        <v>28.5</v>
      </c>
      <c r="Y15" s="40">
        <v>1340</v>
      </c>
      <c r="Z15" s="41">
        <v>11</v>
      </c>
      <c r="AA15" s="42">
        <f t="shared" si="2"/>
        <v>56</v>
      </c>
      <c r="AB15" s="20">
        <f t="shared" si="1"/>
        <v>-6</v>
      </c>
      <c r="AD15" s="19">
        <v>2</v>
      </c>
      <c r="AE15" s="12">
        <v>45</v>
      </c>
      <c r="AF15" s="12">
        <v>18</v>
      </c>
      <c r="AG15" s="12">
        <v>18</v>
      </c>
      <c r="AH15" s="12">
        <v>21</v>
      </c>
      <c r="AI15" s="12">
        <v>11</v>
      </c>
      <c r="AJ15" s="12">
        <v>10</v>
      </c>
      <c r="AK15" s="12">
        <v>14</v>
      </c>
      <c r="AL15" s="12">
        <v>18</v>
      </c>
      <c r="AM15" s="12">
        <v>8</v>
      </c>
      <c r="AN15" s="12">
        <v>9</v>
      </c>
      <c r="AO15" s="12">
        <v>16</v>
      </c>
      <c r="AP15" s="12">
        <v>6</v>
      </c>
      <c r="AQ15" s="12">
        <v>21</v>
      </c>
      <c r="AR15" s="12">
        <v>10</v>
      </c>
      <c r="AS15" s="12">
        <v>17</v>
      </c>
      <c r="AT15" s="12">
        <v>1</v>
      </c>
      <c r="AU15" s="20">
        <f t="shared" si="6"/>
        <v>15.1875</v>
      </c>
      <c r="AW15" s="76">
        <v>2</v>
      </c>
      <c r="AX15" s="76" t="s">
        <v>138</v>
      </c>
      <c r="AY15" s="67">
        <v>18</v>
      </c>
      <c r="AZ15" s="67">
        <v>18</v>
      </c>
      <c r="BA15" s="67">
        <v>14</v>
      </c>
      <c r="BB15" s="67">
        <v>18</v>
      </c>
      <c r="BC15" s="67">
        <v>35</v>
      </c>
      <c r="BD15" s="67">
        <v>45</v>
      </c>
      <c r="BE15" s="67">
        <v>5</v>
      </c>
      <c r="BF15" s="67">
        <v>22</v>
      </c>
      <c r="BG15" s="67">
        <v>38</v>
      </c>
      <c r="BH15" s="67">
        <v>9</v>
      </c>
      <c r="BI15" s="67">
        <v>8</v>
      </c>
      <c r="BJ15" s="67">
        <v>8</v>
      </c>
      <c r="BK15" s="67">
        <v>10</v>
      </c>
      <c r="BL15" s="67">
        <v>0</v>
      </c>
      <c r="BM15" s="67">
        <v>8</v>
      </c>
      <c r="BN15" s="68">
        <f>SUM(AY15:BM15)</f>
        <v>256</v>
      </c>
    </row>
    <row r="16" spans="1:66" ht="10.95" customHeight="1" x14ac:dyDescent="0.2">
      <c r="A16" s="12">
        <v>13</v>
      </c>
      <c r="B16" s="13" t="s">
        <v>59</v>
      </c>
      <c r="C16" s="14">
        <v>29</v>
      </c>
      <c r="D16" s="15">
        <v>33</v>
      </c>
      <c r="E16" s="16">
        <v>19560</v>
      </c>
      <c r="F16" s="17">
        <v>4</v>
      </c>
      <c r="G16" s="13" t="s">
        <v>95</v>
      </c>
      <c r="H16" s="14">
        <v>8</v>
      </c>
      <c r="I16" s="15">
        <v>31</v>
      </c>
      <c r="J16" s="16">
        <v>5520</v>
      </c>
      <c r="K16" s="17">
        <v>14</v>
      </c>
      <c r="L16" s="13" t="s">
        <v>101</v>
      </c>
      <c r="M16" s="14">
        <v>10</v>
      </c>
      <c r="N16" s="15">
        <v>32.5</v>
      </c>
      <c r="O16" s="16">
        <v>6900</v>
      </c>
      <c r="P16" s="17">
        <v>10</v>
      </c>
      <c r="Q16" s="13" t="s">
        <v>54</v>
      </c>
      <c r="R16" s="14">
        <v>6</v>
      </c>
      <c r="S16" s="15">
        <v>34</v>
      </c>
      <c r="T16" s="16">
        <v>4260</v>
      </c>
      <c r="U16" s="17">
        <v>8</v>
      </c>
      <c r="V16" s="13" t="s">
        <v>66</v>
      </c>
      <c r="W16" s="14">
        <v>5</v>
      </c>
      <c r="X16" s="15">
        <v>30.5</v>
      </c>
      <c r="Y16" s="16">
        <v>3400</v>
      </c>
      <c r="Z16" s="17">
        <v>5</v>
      </c>
      <c r="AA16" s="18">
        <f>SUM(C16,H16,M16,R16,W16)</f>
        <v>58</v>
      </c>
      <c r="AB16" s="28">
        <f t="shared" si="1"/>
        <v>-4</v>
      </c>
      <c r="AD16" s="19">
        <v>3</v>
      </c>
      <c r="AE16" s="12">
        <v>35</v>
      </c>
      <c r="AF16" s="12">
        <v>18</v>
      </c>
      <c r="AG16" s="12">
        <v>9</v>
      </c>
      <c r="AH16" s="12">
        <v>12</v>
      </c>
      <c r="AI16" s="12">
        <v>11</v>
      </c>
      <c r="AJ16" s="12">
        <v>8</v>
      </c>
      <c r="AK16" s="12">
        <v>12</v>
      </c>
      <c r="AL16" s="12">
        <v>12</v>
      </c>
      <c r="AM16" s="12">
        <v>13</v>
      </c>
      <c r="AN16" s="12">
        <v>22</v>
      </c>
      <c r="AO16" s="12">
        <v>8</v>
      </c>
      <c r="AP16" s="12">
        <v>4</v>
      </c>
      <c r="AQ16" s="12">
        <v>14</v>
      </c>
      <c r="AR16" s="12">
        <v>3</v>
      </c>
      <c r="AS16" s="12">
        <v>10</v>
      </c>
      <c r="AT16" s="12">
        <v>3</v>
      </c>
      <c r="AU16" s="20">
        <f t="shared" si="6"/>
        <v>12.125</v>
      </c>
      <c r="AW16" s="76">
        <v>3</v>
      </c>
      <c r="AX16" s="76" t="s">
        <v>140</v>
      </c>
      <c r="AY16" s="67">
        <v>36</v>
      </c>
      <c r="AZ16" s="67">
        <v>34</v>
      </c>
      <c r="BA16" s="67">
        <v>23</v>
      </c>
      <c r="BB16" s="67">
        <v>57</v>
      </c>
      <c r="BC16" s="67">
        <v>6</v>
      </c>
      <c r="BD16" s="67">
        <v>33</v>
      </c>
      <c r="BE16" s="67">
        <v>27</v>
      </c>
      <c r="BF16" s="67">
        <v>39</v>
      </c>
      <c r="BG16" s="67">
        <v>39</v>
      </c>
      <c r="BH16" s="67">
        <v>11</v>
      </c>
      <c r="BI16" s="67">
        <v>17</v>
      </c>
      <c r="BJ16" s="67">
        <v>8</v>
      </c>
      <c r="BK16" s="67">
        <v>12</v>
      </c>
      <c r="BL16" s="67">
        <v>50</v>
      </c>
      <c r="BM16" s="67">
        <v>11</v>
      </c>
      <c r="BN16" s="68">
        <f>SUM(AY16:BM16)</f>
        <v>403</v>
      </c>
    </row>
    <row r="17" spans="1:66" ht="10.95" customHeight="1" x14ac:dyDescent="0.2">
      <c r="A17" s="21">
        <v>14</v>
      </c>
      <c r="B17" s="37" t="s">
        <v>76</v>
      </c>
      <c r="C17" s="38">
        <v>8</v>
      </c>
      <c r="D17" s="39">
        <v>29</v>
      </c>
      <c r="E17" s="40">
        <v>5180</v>
      </c>
      <c r="F17" s="41">
        <v>15</v>
      </c>
      <c r="G17" s="37" t="s">
        <v>35</v>
      </c>
      <c r="H17" s="38">
        <v>6</v>
      </c>
      <c r="I17" s="39">
        <v>28.7</v>
      </c>
      <c r="J17" s="40">
        <v>3940</v>
      </c>
      <c r="K17" s="41">
        <v>15</v>
      </c>
      <c r="L17" s="37" t="s">
        <v>38</v>
      </c>
      <c r="M17" s="38">
        <v>9</v>
      </c>
      <c r="N17" s="39">
        <v>30.2</v>
      </c>
      <c r="O17" s="40">
        <v>6020</v>
      </c>
      <c r="P17" s="41">
        <v>11</v>
      </c>
      <c r="Q17" s="37" t="s">
        <v>92</v>
      </c>
      <c r="R17" s="38">
        <v>5</v>
      </c>
      <c r="S17" s="39">
        <v>28.5</v>
      </c>
      <c r="T17" s="40">
        <v>3280</v>
      </c>
      <c r="U17" s="41">
        <v>12</v>
      </c>
      <c r="V17" s="37" t="s">
        <v>40</v>
      </c>
      <c r="W17" s="38">
        <v>1</v>
      </c>
      <c r="X17" s="39">
        <v>27.1</v>
      </c>
      <c r="Y17" s="40">
        <v>660</v>
      </c>
      <c r="Z17" s="41">
        <v>14</v>
      </c>
      <c r="AA17" s="42">
        <f t="shared" si="2"/>
        <v>29</v>
      </c>
      <c r="AB17" s="20">
        <f t="shared" si="1"/>
        <v>-33</v>
      </c>
      <c r="AD17" s="19">
        <v>4</v>
      </c>
      <c r="AE17" s="12">
        <v>9</v>
      </c>
      <c r="AF17" s="12">
        <v>6</v>
      </c>
      <c r="AG17" s="12">
        <v>2</v>
      </c>
      <c r="AH17" s="12">
        <v>14</v>
      </c>
      <c r="AI17" s="12">
        <v>5</v>
      </c>
      <c r="AJ17" s="12">
        <v>8</v>
      </c>
      <c r="AK17" s="12">
        <v>3</v>
      </c>
      <c r="AL17" s="12">
        <v>9</v>
      </c>
      <c r="AM17" s="12">
        <v>22</v>
      </c>
      <c r="AN17" s="12">
        <v>5</v>
      </c>
      <c r="AO17" s="12">
        <v>2</v>
      </c>
      <c r="AP17" s="12">
        <v>9</v>
      </c>
      <c r="AQ17" s="12">
        <v>5</v>
      </c>
      <c r="AR17" s="12">
        <v>6</v>
      </c>
      <c r="AS17" s="12">
        <v>2</v>
      </c>
      <c r="AT17" s="12">
        <v>22</v>
      </c>
      <c r="AU17" s="20">
        <f t="shared" si="6"/>
        <v>8.0625</v>
      </c>
      <c r="AW17" s="76">
        <v>4</v>
      </c>
      <c r="AX17" s="76" t="s">
        <v>139</v>
      </c>
      <c r="AY17" s="67">
        <v>12</v>
      </c>
      <c r="AZ17" s="67">
        <v>11</v>
      </c>
      <c r="BA17" s="67">
        <v>15</v>
      </c>
      <c r="BB17" s="67">
        <v>8</v>
      </c>
      <c r="BC17" s="67">
        <v>9</v>
      </c>
      <c r="BD17" s="67">
        <v>16</v>
      </c>
      <c r="BE17" s="67">
        <v>14</v>
      </c>
      <c r="BF17" s="67">
        <v>18</v>
      </c>
      <c r="BG17" s="67">
        <v>14</v>
      </c>
      <c r="BH17" s="67">
        <v>9</v>
      </c>
      <c r="BI17" s="67">
        <v>4</v>
      </c>
      <c r="BJ17" s="67">
        <v>13</v>
      </c>
      <c r="BK17" s="67">
        <v>9</v>
      </c>
      <c r="BL17" s="67">
        <v>10</v>
      </c>
      <c r="BM17" s="67">
        <v>16</v>
      </c>
      <c r="BN17" s="68">
        <f>SUM(AY17:BM17)</f>
        <v>178</v>
      </c>
    </row>
    <row r="18" spans="1:66" ht="10.95" customHeight="1" x14ac:dyDescent="0.2">
      <c r="A18" s="12">
        <v>15</v>
      </c>
      <c r="B18" s="13" t="s">
        <v>70</v>
      </c>
      <c r="C18" s="14">
        <v>18</v>
      </c>
      <c r="D18" s="15">
        <v>35</v>
      </c>
      <c r="E18" s="16">
        <v>11180</v>
      </c>
      <c r="F18" s="17">
        <v>13</v>
      </c>
      <c r="G18" s="13" t="s">
        <v>104</v>
      </c>
      <c r="H18" s="14">
        <v>16</v>
      </c>
      <c r="I18" s="15">
        <v>49.4</v>
      </c>
      <c r="J18" s="16">
        <v>11600</v>
      </c>
      <c r="K18" s="17">
        <v>7</v>
      </c>
      <c r="L18" s="13" t="s">
        <v>47</v>
      </c>
      <c r="M18" s="14">
        <v>3</v>
      </c>
      <c r="N18" s="15">
        <v>39</v>
      </c>
      <c r="O18" s="16">
        <v>2440</v>
      </c>
      <c r="P18" s="17">
        <v>15</v>
      </c>
      <c r="Q18" s="13" t="s">
        <v>75</v>
      </c>
      <c r="R18" s="14">
        <v>5</v>
      </c>
      <c r="S18" s="15">
        <v>39</v>
      </c>
      <c r="T18" s="16">
        <v>3660</v>
      </c>
      <c r="U18" s="17">
        <v>10</v>
      </c>
      <c r="V18" s="13" t="s">
        <v>37</v>
      </c>
      <c r="W18" s="14">
        <v>10</v>
      </c>
      <c r="X18" s="15">
        <v>39.5</v>
      </c>
      <c r="Y18" s="16">
        <v>6860</v>
      </c>
      <c r="Z18" s="17">
        <v>1</v>
      </c>
      <c r="AA18" s="18">
        <f>SUM(C18,H18,M18,R18,W18)</f>
        <v>52</v>
      </c>
      <c r="AB18" s="28">
        <f t="shared" si="1"/>
        <v>-10</v>
      </c>
      <c r="AD18" s="19">
        <v>5</v>
      </c>
      <c r="AE18" s="12">
        <v>10</v>
      </c>
      <c r="AF18" s="12">
        <v>3</v>
      </c>
      <c r="AG18" s="12">
        <v>8</v>
      </c>
      <c r="AH18" s="12">
        <v>5</v>
      </c>
      <c r="AI18" s="12">
        <v>5</v>
      </c>
      <c r="AJ18" s="12">
        <v>0</v>
      </c>
      <c r="AK18" s="12">
        <v>1</v>
      </c>
      <c r="AL18" s="12">
        <v>5</v>
      </c>
      <c r="AM18" s="12">
        <v>7</v>
      </c>
      <c r="AN18" s="12">
        <v>3</v>
      </c>
      <c r="AO18" s="12">
        <v>2</v>
      </c>
      <c r="AP18" s="12">
        <v>5</v>
      </c>
      <c r="AQ18" s="12">
        <v>1</v>
      </c>
      <c r="AR18" s="12">
        <v>5</v>
      </c>
      <c r="AS18" s="12">
        <v>1</v>
      </c>
      <c r="AT18" s="12">
        <v>1</v>
      </c>
      <c r="AU18" s="20">
        <f t="shared" si="6"/>
        <v>3.875</v>
      </c>
      <c r="AW18" s="76">
        <v>5</v>
      </c>
      <c r="AX18" s="76" t="s">
        <v>141</v>
      </c>
      <c r="AY18" s="67">
        <v>12</v>
      </c>
      <c r="AZ18" s="67">
        <v>25</v>
      </c>
      <c r="BA18" s="67">
        <v>18</v>
      </c>
      <c r="BB18" s="67">
        <v>10</v>
      </c>
      <c r="BC18" s="67">
        <v>30</v>
      </c>
      <c r="BD18" s="67">
        <v>7</v>
      </c>
      <c r="BE18" s="67">
        <v>28</v>
      </c>
      <c r="BF18" s="67">
        <v>14</v>
      </c>
      <c r="BG18" s="67">
        <v>14</v>
      </c>
      <c r="BH18" s="67">
        <v>20</v>
      </c>
      <c r="BI18" s="67">
        <v>26</v>
      </c>
      <c r="BJ18" s="67">
        <v>7</v>
      </c>
      <c r="BK18" s="67">
        <v>9</v>
      </c>
      <c r="BL18" s="67">
        <v>12</v>
      </c>
      <c r="BM18" s="67">
        <v>13</v>
      </c>
      <c r="BN18" s="68">
        <f>SUM(AY18:BM18)</f>
        <v>245</v>
      </c>
    </row>
    <row r="19" spans="1:66" ht="10.95" customHeight="1" x14ac:dyDescent="0.2">
      <c r="A19" s="21">
        <v>16</v>
      </c>
      <c r="B19" s="37" t="s">
        <v>60</v>
      </c>
      <c r="C19" s="38">
        <v>12</v>
      </c>
      <c r="D19" s="39">
        <v>32</v>
      </c>
      <c r="E19" s="40">
        <v>7860</v>
      </c>
      <c r="F19" s="41">
        <v>14</v>
      </c>
      <c r="G19" s="37" t="s">
        <v>77</v>
      </c>
      <c r="H19" s="38">
        <v>14</v>
      </c>
      <c r="I19" s="39">
        <v>35.5</v>
      </c>
      <c r="J19" s="40">
        <v>9420</v>
      </c>
      <c r="K19" s="41">
        <v>9</v>
      </c>
      <c r="L19" s="37" t="s">
        <v>98</v>
      </c>
      <c r="M19" s="38">
        <v>12</v>
      </c>
      <c r="N19" s="39">
        <v>36.5</v>
      </c>
      <c r="O19" s="40">
        <v>7960</v>
      </c>
      <c r="P19" s="41">
        <v>8</v>
      </c>
      <c r="Q19" s="37" t="s">
        <v>79</v>
      </c>
      <c r="R19" s="38">
        <v>6</v>
      </c>
      <c r="S19" s="39">
        <v>35</v>
      </c>
      <c r="T19" s="40">
        <v>4000</v>
      </c>
      <c r="U19" s="41">
        <v>9</v>
      </c>
      <c r="V19" s="37" t="s">
        <v>51</v>
      </c>
      <c r="W19" s="38">
        <v>3</v>
      </c>
      <c r="X19" s="39">
        <v>28.5</v>
      </c>
      <c r="Y19" s="40">
        <v>1980</v>
      </c>
      <c r="Z19" s="41">
        <v>10</v>
      </c>
      <c r="AA19" s="42">
        <f t="shared" si="2"/>
        <v>47</v>
      </c>
      <c r="AB19" s="20">
        <f t="shared" si="1"/>
        <v>-15</v>
      </c>
      <c r="AD19" s="21" t="s">
        <v>20</v>
      </c>
      <c r="AE19" s="21">
        <f t="shared" ref="AE19:AM19" si="7">SUM(AE13:AE18)</f>
        <v>121</v>
      </c>
      <c r="AF19" s="21">
        <f t="shared" si="7"/>
        <v>68</v>
      </c>
      <c r="AG19" s="21">
        <f t="shared" si="7"/>
        <v>60</v>
      </c>
      <c r="AH19" s="21">
        <f t="shared" si="7"/>
        <v>71</v>
      </c>
      <c r="AI19" s="21">
        <f t="shared" si="7"/>
        <v>70</v>
      </c>
      <c r="AJ19" s="21">
        <f t="shared" si="7"/>
        <v>34</v>
      </c>
      <c r="AK19" s="21">
        <f t="shared" si="7"/>
        <v>65</v>
      </c>
      <c r="AL19" s="21">
        <f t="shared" si="7"/>
        <v>72</v>
      </c>
      <c r="AM19" s="21">
        <f t="shared" si="7"/>
        <v>62</v>
      </c>
      <c r="AN19" s="21">
        <f t="shared" ref="AN19:AO19" si="8">SUM(AN13:AN18)</f>
        <v>55</v>
      </c>
      <c r="AO19" s="21">
        <f t="shared" si="8"/>
        <v>48</v>
      </c>
      <c r="AP19" s="21">
        <f>SUM(AP13:AP18)</f>
        <v>48</v>
      </c>
      <c r="AQ19" s="21">
        <f>SUM(AQ13:AQ18)</f>
        <v>70</v>
      </c>
      <c r="AR19" s="21">
        <f>SUM(AR13:AR18)</f>
        <v>42</v>
      </c>
      <c r="AS19" s="21">
        <f>SUM(AS13:AS18)</f>
        <v>37</v>
      </c>
      <c r="AT19" s="21">
        <f>SUM(AT13:AT18)</f>
        <v>61</v>
      </c>
      <c r="AU19" s="20">
        <f t="shared" si="6"/>
        <v>61.5</v>
      </c>
      <c r="AW19" s="73" t="s">
        <v>20</v>
      </c>
      <c r="AX19" s="74"/>
      <c r="AY19" s="75">
        <f>SUM(AY14:AY18)</f>
        <v>78</v>
      </c>
      <c r="AZ19" s="75">
        <f t="shared" ref="AZ19:BM19" si="9">SUM(AZ14:AZ18)</f>
        <v>88</v>
      </c>
      <c r="BA19" s="75">
        <f t="shared" si="9"/>
        <v>70</v>
      </c>
      <c r="BB19" s="75">
        <f t="shared" si="9"/>
        <v>93</v>
      </c>
      <c r="BC19" s="75">
        <f t="shared" si="9"/>
        <v>80</v>
      </c>
      <c r="BD19" s="75">
        <f t="shared" si="9"/>
        <v>101</v>
      </c>
      <c r="BE19" s="75">
        <f t="shared" si="9"/>
        <v>74</v>
      </c>
      <c r="BF19" s="75">
        <f t="shared" si="9"/>
        <v>93</v>
      </c>
      <c r="BG19" s="75">
        <f t="shared" si="9"/>
        <v>105</v>
      </c>
      <c r="BH19" s="75">
        <f t="shared" si="9"/>
        <v>49</v>
      </c>
      <c r="BI19" s="75">
        <f t="shared" si="9"/>
        <v>55</v>
      </c>
      <c r="BJ19" s="75">
        <f t="shared" si="9"/>
        <v>36</v>
      </c>
      <c r="BK19" s="75">
        <f t="shared" si="9"/>
        <v>40</v>
      </c>
      <c r="BL19" s="75">
        <f t="shared" si="9"/>
        <v>72</v>
      </c>
      <c r="BM19" s="75">
        <f t="shared" si="9"/>
        <v>48</v>
      </c>
      <c r="BN19" s="68">
        <f>SUM(AY19:BM19)</f>
        <v>1082</v>
      </c>
    </row>
    <row r="20" spans="1:66" ht="10.95" customHeight="1" x14ac:dyDescent="0.2">
      <c r="A20" s="31" t="s">
        <v>124</v>
      </c>
      <c r="B20" s="49" t="s">
        <v>115</v>
      </c>
      <c r="C20" s="50"/>
      <c r="D20" s="50"/>
      <c r="E20" s="50"/>
      <c r="F20" s="51"/>
      <c r="G20" s="49" t="s">
        <v>116</v>
      </c>
      <c r="H20" s="50"/>
      <c r="I20" s="50"/>
      <c r="J20" s="50"/>
      <c r="K20" s="51"/>
      <c r="L20" s="49" t="s">
        <v>117</v>
      </c>
      <c r="M20" s="50"/>
      <c r="N20" s="50"/>
      <c r="O20" s="50"/>
      <c r="P20" s="51"/>
      <c r="Q20" s="49" t="s">
        <v>118</v>
      </c>
      <c r="R20" s="50"/>
      <c r="S20" s="50"/>
      <c r="T20" s="50"/>
      <c r="U20" s="51"/>
      <c r="V20" s="49" t="s">
        <v>119</v>
      </c>
      <c r="W20" s="50"/>
      <c r="X20" s="50"/>
      <c r="Y20" s="50"/>
      <c r="Z20" s="51"/>
      <c r="AA20" s="55">
        <f>SUM(AA4:AA19)</f>
        <v>984</v>
      </c>
      <c r="AB20" s="33" t="s">
        <v>120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6"/>
    </row>
    <row r="21" spans="1:66" ht="10.95" customHeight="1" x14ac:dyDescent="0.2">
      <c r="A21" s="31">
        <v>2025</v>
      </c>
      <c r="B21" s="49" t="s">
        <v>121</v>
      </c>
      <c r="C21" s="50"/>
      <c r="D21" s="50"/>
      <c r="E21" s="50"/>
      <c r="F21" s="51"/>
      <c r="G21" s="49" t="s">
        <v>121</v>
      </c>
      <c r="H21" s="50"/>
      <c r="I21" s="50"/>
      <c r="J21" s="50"/>
      <c r="K21" s="51"/>
      <c r="L21" s="49" t="s">
        <v>121</v>
      </c>
      <c r="M21" s="50"/>
      <c r="N21" s="50"/>
      <c r="O21" s="50"/>
      <c r="P21" s="51"/>
      <c r="Q21" s="49" t="s">
        <v>121</v>
      </c>
      <c r="R21" s="50"/>
      <c r="S21" s="50"/>
      <c r="T21" s="50"/>
      <c r="U21" s="51"/>
      <c r="V21" s="49" t="s">
        <v>121</v>
      </c>
      <c r="W21" s="50"/>
      <c r="X21" s="50"/>
      <c r="Y21" s="50"/>
      <c r="Z21" s="51"/>
      <c r="AA21" s="56"/>
      <c r="AB21" s="34" t="s">
        <v>122</v>
      </c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6"/>
    </row>
    <row r="22" spans="1:66" ht="10.95" customHeight="1" x14ac:dyDescent="0.2">
      <c r="A22" s="31" t="s">
        <v>123</v>
      </c>
      <c r="B22" s="52">
        <f>SUM(C4:C19)</f>
        <v>356</v>
      </c>
      <c r="C22" s="53"/>
      <c r="D22" s="53"/>
      <c r="E22" s="53"/>
      <c r="F22" s="54"/>
      <c r="G22" s="52">
        <f t="shared" ref="G22" si="10">SUM(H4:H19)</f>
        <v>243</v>
      </c>
      <c r="H22" s="53"/>
      <c r="I22" s="53"/>
      <c r="J22" s="53"/>
      <c r="K22" s="54"/>
      <c r="L22" s="52">
        <f t="shared" ref="L22" si="11">SUM(M4:M19)</f>
        <v>194</v>
      </c>
      <c r="M22" s="53"/>
      <c r="N22" s="53"/>
      <c r="O22" s="53"/>
      <c r="P22" s="54"/>
      <c r="Q22" s="52">
        <f>SUM(R4:R19)</f>
        <v>129</v>
      </c>
      <c r="R22" s="53"/>
      <c r="S22" s="53"/>
      <c r="T22" s="53"/>
      <c r="U22" s="54"/>
      <c r="V22" s="52">
        <f>SUM(W4:W19)</f>
        <v>62</v>
      </c>
      <c r="W22" s="53"/>
      <c r="X22" s="53"/>
      <c r="Y22" s="53"/>
      <c r="Z22" s="54"/>
      <c r="AA22" s="57"/>
      <c r="AB22" s="32">
        <f>SUM(AA4:AA19)/16</f>
        <v>61.5</v>
      </c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6"/>
    </row>
    <row r="23" spans="1:66" x14ac:dyDescent="0.2">
      <c r="B23" s="29"/>
      <c r="C23" s="30"/>
      <c r="D23" s="30"/>
      <c r="E23" s="30"/>
      <c r="F23" s="30"/>
      <c r="G23" s="29"/>
      <c r="H23" s="30"/>
      <c r="I23" s="30"/>
      <c r="J23" s="30"/>
      <c r="K23" s="30"/>
      <c r="L23" s="29"/>
      <c r="M23" s="30"/>
      <c r="N23" s="30"/>
      <c r="O23" s="30"/>
      <c r="P23" s="30"/>
      <c r="Q23" s="29"/>
      <c r="R23" s="30"/>
      <c r="S23" s="30"/>
      <c r="T23" s="30"/>
      <c r="U23" s="30"/>
      <c r="V23" s="29"/>
    </row>
    <row r="24" spans="1:66" ht="13.2" x14ac:dyDescent="0.25">
      <c r="A24" s="58" t="s">
        <v>133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3"/>
      <c r="AD24" s="48" t="s">
        <v>148</v>
      </c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W24" s="69" t="s">
        <v>180</v>
      </c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1"/>
    </row>
    <row r="25" spans="1:66" ht="10.95" customHeight="1" x14ac:dyDescent="0.2">
      <c r="A25" s="7" t="s">
        <v>4</v>
      </c>
      <c r="B25" s="62" t="s">
        <v>110</v>
      </c>
      <c r="C25" s="62"/>
      <c r="D25" s="62"/>
      <c r="E25" s="62"/>
      <c r="F25" s="62"/>
      <c r="G25" s="62" t="s">
        <v>111</v>
      </c>
      <c r="H25" s="62"/>
      <c r="I25" s="62"/>
      <c r="J25" s="62"/>
      <c r="K25" s="62"/>
      <c r="L25" s="62" t="s">
        <v>112</v>
      </c>
      <c r="M25" s="62"/>
      <c r="N25" s="62"/>
      <c r="O25" s="62"/>
      <c r="P25" s="62"/>
      <c r="Q25" s="62" t="s">
        <v>113</v>
      </c>
      <c r="R25" s="62"/>
      <c r="S25" s="62"/>
      <c r="T25" s="62"/>
      <c r="U25" s="62"/>
      <c r="V25" s="62" t="s">
        <v>114</v>
      </c>
      <c r="W25" s="62"/>
      <c r="X25" s="62"/>
      <c r="Y25" s="62"/>
      <c r="Z25" s="62"/>
      <c r="AA25" s="7" t="s">
        <v>5</v>
      </c>
      <c r="AB25" s="7" t="s">
        <v>10</v>
      </c>
      <c r="AD25" s="47" t="s">
        <v>49</v>
      </c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6"/>
      <c r="AW25" s="64" t="s">
        <v>157</v>
      </c>
      <c r="AX25" s="64" t="s">
        <v>158</v>
      </c>
      <c r="AY25" s="65" t="s">
        <v>162</v>
      </c>
      <c r="AZ25" s="65" t="s">
        <v>164</v>
      </c>
      <c r="BA25" s="65" t="s">
        <v>165</v>
      </c>
      <c r="BB25" s="65" t="s">
        <v>166</v>
      </c>
      <c r="BC25" s="65" t="s">
        <v>167</v>
      </c>
      <c r="BD25" s="65" t="s">
        <v>168</v>
      </c>
      <c r="BE25" s="65" t="s">
        <v>169</v>
      </c>
      <c r="BF25" s="65" t="s">
        <v>170</v>
      </c>
      <c r="BG25" s="65" t="s">
        <v>171</v>
      </c>
      <c r="BH25" s="65" t="s">
        <v>172</v>
      </c>
      <c r="BI25" s="65" t="s">
        <v>173</v>
      </c>
      <c r="BJ25" s="65" t="s">
        <v>174</v>
      </c>
      <c r="BK25" s="65" t="s">
        <v>175</v>
      </c>
      <c r="BL25" s="65" t="s">
        <v>176</v>
      </c>
      <c r="BM25" s="65" t="s">
        <v>177</v>
      </c>
      <c r="BN25" s="68" t="s">
        <v>160</v>
      </c>
    </row>
    <row r="26" spans="1:66" ht="10.95" customHeight="1" x14ac:dyDescent="0.2">
      <c r="A26" s="7" t="s">
        <v>8</v>
      </c>
      <c r="B26" s="9" t="s">
        <v>3</v>
      </c>
      <c r="C26" s="7" t="s">
        <v>0</v>
      </c>
      <c r="D26" s="8" t="s">
        <v>1</v>
      </c>
      <c r="E26" s="7" t="s">
        <v>2</v>
      </c>
      <c r="F26" s="7" t="s">
        <v>7</v>
      </c>
      <c r="G26" s="9" t="s">
        <v>3</v>
      </c>
      <c r="H26" s="7" t="s">
        <v>0</v>
      </c>
      <c r="I26" s="8" t="s">
        <v>1</v>
      </c>
      <c r="J26" s="7" t="s">
        <v>2</v>
      </c>
      <c r="K26" s="7" t="s">
        <v>7</v>
      </c>
      <c r="L26" s="9" t="s">
        <v>3</v>
      </c>
      <c r="M26" s="7" t="s">
        <v>0</v>
      </c>
      <c r="N26" s="8" t="s">
        <v>1</v>
      </c>
      <c r="O26" s="7" t="s">
        <v>2</v>
      </c>
      <c r="P26" s="7" t="s">
        <v>7</v>
      </c>
      <c r="Q26" s="9" t="s">
        <v>3</v>
      </c>
      <c r="R26" s="7" t="s">
        <v>0</v>
      </c>
      <c r="S26" s="8" t="s">
        <v>1</v>
      </c>
      <c r="T26" s="7" t="s">
        <v>2</v>
      </c>
      <c r="U26" s="7" t="s">
        <v>7</v>
      </c>
      <c r="V26" s="9" t="s">
        <v>3</v>
      </c>
      <c r="W26" s="7" t="s">
        <v>0</v>
      </c>
      <c r="X26" s="7" t="s">
        <v>1</v>
      </c>
      <c r="Y26" s="7" t="s">
        <v>2</v>
      </c>
      <c r="Z26" s="7" t="s">
        <v>7</v>
      </c>
      <c r="AA26" s="7" t="s">
        <v>6</v>
      </c>
      <c r="AB26" s="7" t="s">
        <v>9</v>
      </c>
      <c r="AD26" s="10" t="s">
        <v>19</v>
      </c>
      <c r="AE26" s="10" t="s">
        <v>21</v>
      </c>
      <c r="AF26" s="10" t="s">
        <v>22</v>
      </c>
      <c r="AG26" s="10" t="s">
        <v>27</v>
      </c>
      <c r="AH26" s="10" t="s">
        <v>26</v>
      </c>
      <c r="AI26" s="10" t="s">
        <v>25</v>
      </c>
      <c r="AJ26" s="10" t="s">
        <v>24</v>
      </c>
      <c r="AK26" s="10" t="s">
        <v>44</v>
      </c>
      <c r="AL26" s="10" t="s">
        <v>29</v>
      </c>
      <c r="AM26" s="10" t="s">
        <v>106</v>
      </c>
      <c r="AN26" s="10" t="s">
        <v>107</v>
      </c>
      <c r="AO26" s="10" t="s">
        <v>23</v>
      </c>
      <c r="AP26" s="10" t="s">
        <v>43</v>
      </c>
      <c r="AQ26" s="10" t="s">
        <v>30</v>
      </c>
      <c r="AR26" s="10" t="s">
        <v>31</v>
      </c>
      <c r="AS26" s="10" t="s">
        <v>28</v>
      </c>
      <c r="AT26" s="10" t="s">
        <v>46</v>
      </c>
      <c r="AU26" s="11" t="s">
        <v>13</v>
      </c>
      <c r="AW26" s="76">
        <v>2</v>
      </c>
      <c r="AX26" s="76" t="s">
        <v>138</v>
      </c>
      <c r="AY26" s="67">
        <v>4</v>
      </c>
      <c r="AZ26" s="67">
        <v>3</v>
      </c>
      <c r="BA26" s="67">
        <v>3</v>
      </c>
      <c r="BB26" s="67">
        <v>5</v>
      </c>
      <c r="BC26" s="67">
        <v>1</v>
      </c>
      <c r="BD26" s="67">
        <v>1</v>
      </c>
      <c r="BE26" s="67">
        <v>6</v>
      </c>
      <c r="BF26" s="67">
        <v>9</v>
      </c>
      <c r="BG26" s="67">
        <v>1</v>
      </c>
      <c r="BH26" s="67">
        <v>5</v>
      </c>
      <c r="BI26" s="67">
        <v>12</v>
      </c>
      <c r="BJ26" s="67">
        <v>7</v>
      </c>
      <c r="BK26" s="67">
        <v>12</v>
      </c>
      <c r="BL26" s="67">
        <v>16</v>
      </c>
      <c r="BM26" s="67">
        <v>15</v>
      </c>
      <c r="BN26" s="68">
        <f>SUM(AY26:BM26)/15</f>
        <v>6.666666666666667</v>
      </c>
    </row>
    <row r="27" spans="1:66" ht="10.95" customHeight="1" x14ac:dyDescent="0.2">
      <c r="A27" s="18">
        <v>1</v>
      </c>
      <c r="B27" s="23" t="s">
        <v>99</v>
      </c>
      <c r="C27" s="24">
        <v>27</v>
      </c>
      <c r="D27" s="25">
        <v>36</v>
      </c>
      <c r="E27" s="26">
        <v>17520</v>
      </c>
      <c r="F27" s="27">
        <v>9</v>
      </c>
      <c r="G27" s="23" t="s">
        <v>56</v>
      </c>
      <c r="H27" s="24">
        <v>19</v>
      </c>
      <c r="I27" s="25">
        <v>33.6</v>
      </c>
      <c r="J27" s="26">
        <v>12800</v>
      </c>
      <c r="K27" s="27">
        <v>11</v>
      </c>
      <c r="L27" s="23" t="s">
        <v>95</v>
      </c>
      <c r="M27" s="24">
        <v>13</v>
      </c>
      <c r="N27" s="25">
        <v>34</v>
      </c>
      <c r="O27" s="26">
        <v>8680</v>
      </c>
      <c r="P27" s="27">
        <v>9</v>
      </c>
      <c r="Q27" s="23" t="s">
        <v>101</v>
      </c>
      <c r="R27" s="24">
        <v>3</v>
      </c>
      <c r="S27" s="25">
        <v>31.6</v>
      </c>
      <c r="T27" s="26">
        <v>1900</v>
      </c>
      <c r="U27" s="27">
        <v>14</v>
      </c>
      <c r="V27" s="23" t="s">
        <v>54</v>
      </c>
      <c r="W27" s="24">
        <v>4</v>
      </c>
      <c r="X27" s="25">
        <v>30</v>
      </c>
      <c r="Y27" s="26">
        <v>2720</v>
      </c>
      <c r="Z27" s="27">
        <v>13</v>
      </c>
      <c r="AA27" s="18">
        <f>SUM(C27,H27,M27,R27,W27)</f>
        <v>66</v>
      </c>
      <c r="AB27" s="28">
        <f>SUM(AA27)-101</f>
        <v>-35</v>
      </c>
      <c r="AD27" s="19">
        <v>1</v>
      </c>
      <c r="AE27" s="12">
        <v>-33</v>
      </c>
      <c r="AF27" s="12">
        <v>-56</v>
      </c>
      <c r="AG27" s="12">
        <v>24</v>
      </c>
      <c r="AH27" s="12">
        <v>-35</v>
      </c>
      <c r="AI27" s="12">
        <v>-26</v>
      </c>
      <c r="AJ27" s="12">
        <v>-8</v>
      </c>
      <c r="AK27" s="12">
        <v>29</v>
      </c>
      <c r="AL27" s="12">
        <v>15</v>
      </c>
      <c r="AM27" s="12">
        <v>76</v>
      </c>
      <c r="AN27" s="12">
        <v>-60</v>
      </c>
      <c r="AO27" s="12">
        <v>101</v>
      </c>
      <c r="AP27" s="12">
        <v>-58</v>
      </c>
      <c r="AQ27" s="12">
        <v>11</v>
      </c>
      <c r="AR27" s="12">
        <v>-45</v>
      </c>
      <c r="AS27" s="12">
        <v>99</v>
      </c>
      <c r="AT27" s="12">
        <v>-41</v>
      </c>
      <c r="AU27" s="20">
        <f t="shared" ref="AU27:AU32" si="12">SUM(AE27:AT27)/16</f>
        <v>-0.4375</v>
      </c>
      <c r="AW27" s="76">
        <v>3</v>
      </c>
      <c r="AX27" s="76" t="s">
        <v>140</v>
      </c>
      <c r="AY27" s="67">
        <v>3</v>
      </c>
      <c r="AZ27" s="67">
        <v>1</v>
      </c>
      <c r="BA27" s="67">
        <v>2</v>
      </c>
      <c r="BB27" s="67">
        <v>2</v>
      </c>
      <c r="BC27" s="67">
        <v>10</v>
      </c>
      <c r="BD27" s="67">
        <v>4</v>
      </c>
      <c r="BE27" s="67">
        <v>9</v>
      </c>
      <c r="BF27" s="67">
        <v>4</v>
      </c>
      <c r="BG27" s="67">
        <v>3</v>
      </c>
      <c r="BH27" s="67">
        <v>6</v>
      </c>
      <c r="BI27" s="67">
        <v>4</v>
      </c>
      <c r="BJ27" s="67">
        <v>9</v>
      </c>
      <c r="BK27" s="67">
        <v>8</v>
      </c>
      <c r="BL27" s="67">
        <v>3</v>
      </c>
      <c r="BM27" s="67">
        <v>14</v>
      </c>
      <c r="BN27" s="68">
        <f>SUM(AY27:BM27)/15</f>
        <v>5.4666666666666668</v>
      </c>
    </row>
    <row r="28" spans="1:66" ht="10.95" customHeight="1" x14ac:dyDescent="0.2">
      <c r="A28" s="21">
        <v>2</v>
      </c>
      <c r="B28" s="37" t="s">
        <v>66</v>
      </c>
      <c r="C28" s="38">
        <v>24</v>
      </c>
      <c r="D28" s="39">
        <v>43</v>
      </c>
      <c r="E28" s="40">
        <v>16220</v>
      </c>
      <c r="F28" s="41">
        <v>10</v>
      </c>
      <c r="G28" s="37" t="s">
        <v>34</v>
      </c>
      <c r="H28" s="38">
        <v>19</v>
      </c>
      <c r="I28" s="39">
        <v>34.5</v>
      </c>
      <c r="J28" s="40">
        <v>12680</v>
      </c>
      <c r="K28" s="41">
        <v>12</v>
      </c>
      <c r="L28" s="37" t="s">
        <v>102</v>
      </c>
      <c r="M28" s="38">
        <v>11</v>
      </c>
      <c r="N28" s="39">
        <v>33</v>
      </c>
      <c r="O28" s="40">
        <v>7020</v>
      </c>
      <c r="P28" s="41">
        <v>12</v>
      </c>
      <c r="Q28" s="37" t="s">
        <v>38</v>
      </c>
      <c r="R28" s="38">
        <v>10</v>
      </c>
      <c r="S28" s="39">
        <v>37.6</v>
      </c>
      <c r="T28" s="40">
        <v>6560</v>
      </c>
      <c r="U28" s="41">
        <v>6</v>
      </c>
      <c r="V28" s="37" t="s">
        <v>90</v>
      </c>
      <c r="W28" s="38">
        <v>11</v>
      </c>
      <c r="X28" s="39">
        <v>30.2</v>
      </c>
      <c r="Y28" s="40">
        <v>7000</v>
      </c>
      <c r="Z28" s="41">
        <v>6</v>
      </c>
      <c r="AA28" s="42">
        <f>SUM(C28,H28,M28,R28,W28)</f>
        <v>75</v>
      </c>
      <c r="AB28" s="20">
        <f t="shared" ref="AB28:AB42" si="13">SUM(AA28)-101</f>
        <v>-26</v>
      </c>
      <c r="AD28" s="19">
        <v>2</v>
      </c>
      <c r="AE28" s="12">
        <v>15</v>
      </c>
      <c r="AF28" s="12">
        <v>-35</v>
      </c>
      <c r="AG28" s="12">
        <v>-45</v>
      </c>
      <c r="AH28" s="12">
        <v>-8</v>
      </c>
      <c r="AI28" s="12">
        <v>11</v>
      </c>
      <c r="AJ28" s="12">
        <v>-56</v>
      </c>
      <c r="AK28" s="12">
        <v>76</v>
      </c>
      <c r="AL28" s="12">
        <v>-33</v>
      </c>
      <c r="AM28" s="12">
        <v>101</v>
      </c>
      <c r="AN28" s="12">
        <v>29</v>
      </c>
      <c r="AO28" s="12">
        <v>24</v>
      </c>
      <c r="AP28" s="12">
        <v>-26</v>
      </c>
      <c r="AQ28" s="12">
        <v>99</v>
      </c>
      <c r="AR28" s="12">
        <v>-41</v>
      </c>
      <c r="AS28" s="12">
        <v>-58</v>
      </c>
      <c r="AT28" s="12">
        <v>-60</v>
      </c>
      <c r="AU28" s="20">
        <f t="shared" si="12"/>
        <v>-0.4375</v>
      </c>
      <c r="AW28" s="76">
        <v>4</v>
      </c>
      <c r="AX28" s="76" t="s">
        <v>139</v>
      </c>
      <c r="AY28" s="67">
        <v>3</v>
      </c>
      <c r="AZ28" s="67">
        <v>1</v>
      </c>
      <c r="BA28" s="67">
        <v>3</v>
      </c>
      <c r="BB28" s="67">
        <v>5</v>
      </c>
      <c r="BC28" s="67">
        <v>2</v>
      </c>
      <c r="BD28" s="67">
        <v>2</v>
      </c>
      <c r="BE28" s="67">
        <v>3</v>
      </c>
      <c r="BF28" s="67">
        <v>1</v>
      </c>
      <c r="BG28" s="67">
        <v>4</v>
      </c>
      <c r="BH28" s="67">
        <v>8</v>
      </c>
      <c r="BI28" s="67">
        <v>8</v>
      </c>
      <c r="BJ28" s="67">
        <v>4</v>
      </c>
      <c r="BK28" s="67">
        <v>7</v>
      </c>
      <c r="BL28" s="67">
        <v>7</v>
      </c>
      <c r="BM28" s="67">
        <v>2</v>
      </c>
      <c r="BN28" s="68">
        <f>SUM(AY28:BM28)/15</f>
        <v>4</v>
      </c>
    </row>
    <row r="29" spans="1:66" ht="10.95" customHeight="1" x14ac:dyDescent="0.2">
      <c r="A29" s="12">
        <v>3</v>
      </c>
      <c r="B29" s="13" t="s">
        <v>73</v>
      </c>
      <c r="C29" s="14">
        <v>50</v>
      </c>
      <c r="D29" s="15">
        <v>36</v>
      </c>
      <c r="E29" s="16">
        <v>33300</v>
      </c>
      <c r="F29" s="17">
        <v>3</v>
      </c>
      <c r="G29" s="13" t="s">
        <v>55</v>
      </c>
      <c r="H29" s="14">
        <v>22</v>
      </c>
      <c r="I29" s="15">
        <v>29.3</v>
      </c>
      <c r="J29" s="16">
        <v>14320</v>
      </c>
      <c r="K29" s="17">
        <v>10</v>
      </c>
      <c r="L29" s="13" t="s">
        <v>84</v>
      </c>
      <c r="M29" s="14">
        <v>10</v>
      </c>
      <c r="N29" s="15">
        <v>31.5</v>
      </c>
      <c r="O29" s="16">
        <v>6700</v>
      </c>
      <c r="P29" s="17">
        <v>14</v>
      </c>
      <c r="Q29" s="13" t="s">
        <v>47</v>
      </c>
      <c r="R29" s="14">
        <v>2</v>
      </c>
      <c r="S29" s="15">
        <v>30</v>
      </c>
      <c r="T29" s="16">
        <v>1380</v>
      </c>
      <c r="U29" s="17">
        <v>16</v>
      </c>
      <c r="V29" s="13" t="s">
        <v>131</v>
      </c>
      <c r="W29" s="14">
        <v>9</v>
      </c>
      <c r="X29" s="15">
        <v>32</v>
      </c>
      <c r="Y29" s="16">
        <v>5860</v>
      </c>
      <c r="Z29" s="17">
        <v>8</v>
      </c>
      <c r="AA29" s="18">
        <f t="shared" ref="AA29:AA42" si="14">SUM(C29,H29,M29,R29,W29)</f>
        <v>93</v>
      </c>
      <c r="AB29" s="28">
        <f t="shared" si="13"/>
        <v>-8</v>
      </c>
      <c r="AD29" s="19">
        <v>3</v>
      </c>
      <c r="AE29" s="12">
        <v>24</v>
      </c>
      <c r="AF29" s="12">
        <v>15</v>
      </c>
      <c r="AG29" s="12">
        <v>99</v>
      </c>
      <c r="AH29" s="12">
        <v>101</v>
      </c>
      <c r="AI29" s="12">
        <v>29</v>
      </c>
      <c r="AJ29" s="12">
        <v>-41</v>
      </c>
      <c r="AK29" s="12">
        <v>-60</v>
      </c>
      <c r="AL29" s="12">
        <v>-45</v>
      </c>
      <c r="AM29" s="12">
        <v>-35</v>
      </c>
      <c r="AN29" s="12">
        <v>-26</v>
      </c>
      <c r="AO29" s="12">
        <v>11</v>
      </c>
      <c r="AP29" s="12">
        <v>76</v>
      </c>
      <c r="AQ29" s="12">
        <v>-58</v>
      </c>
      <c r="AR29" s="12">
        <v>-33</v>
      </c>
      <c r="AS29" s="12">
        <v>-8</v>
      </c>
      <c r="AT29" s="12">
        <v>-56</v>
      </c>
      <c r="AU29" s="20">
        <f t="shared" si="12"/>
        <v>-0.4375</v>
      </c>
      <c r="AW29" s="76">
        <v>5</v>
      </c>
      <c r="AX29" s="76" t="s">
        <v>141</v>
      </c>
      <c r="AY29" s="67">
        <v>1</v>
      </c>
      <c r="AZ29" s="67">
        <v>6</v>
      </c>
      <c r="BA29" s="67">
        <v>4</v>
      </c>
      <c r="BB29" s="67">
        <v>2</v>
      </c>
      <c r="BC29" s="67">
        <v>1</v>
      </c>
      <c r="BD29" s="67">
        <v>5</v>
      </c>
      <c r="BE29" s="67">
        <v>1</v>
      </c>
      <c r="BF29" s="67">
        <v>6</v>
      </c>
      <c r="BG29" s="67">
        <v>7</v>
      </c>
      <c r="BH29" s="67">
        <v>2</v>
      </c>
      <c r="BI29" s="67">
        <v>5</v>
      </c>
      <c r="BJ29" s="67">
        <v>12</v>
      </c>
      <c r="BK29" s="67">
        <v>4</v>
      </c>
      <c r="BL29" s="67">
        <v>7</v>
      </c>
      <c r="BM29" s="67">
        <v>8</v>
      </c>
      <c r="BN29" s="68">
        <f>SUM(AY29:BM29)/15</f>
        <v>4.7333333333333334</v>
      </c>
    </row>
    <row r="30" spans="1:66" ht="10.95" customHeight="1" x14ac:dyDescent="0.2">
      <c r="A30" s="21">
        <v>4</v>
      </c>
      <c r="B30" s="37" t="s">
        <v>129</v>
      </c>
      <c r="C30" s="38">
        <v>22</v>
      </c>
      <c r="D30" s="39">
        <v>30</v>
      </c>
      <c r="E30" s="40">
        <v>14340</v>
      </c>
      <c r="F30" s="41">
        <v>11</v>
      </c>
      <c r="G30" s="37" t="s">
        <v>11</v>
      </c>
      <c r="H30" s="38">
        <v>39</v>
      </c>
      <c r="I30" s="39">
        <v>31</v>
      </c>
      <c r="J30" s="40">
        <v>25740</v>
      </c>
      <c r="K30" s="41">
        <v>4</v>
      </c>
      <c r="L30" s="37" t="s">
        <v>85</v>
      </c>
      <c r="M30" s="38">
        <v>36</v>
      </c>
      <c r="N30" s="39">
        <v>31</v>
      </c>
      <c r="O30" s="40">
        <v>23760</v>
      </c>
      <c r="P30" s="41">
        <v>3</v>
      </c>
      <c r="Q30" s="37" t="s">
        <v>88</v>
      </c>
      <c r="R30" s="38">
        <v>4</v>
      </c>
      <c r="S30" s="39">
        <v>28</v>
      </c>
      <c r="T30" s="40">
        <v>2540</v>
      </c>
      <c r="U30" s="41">
        <v>13</v>
      </c>
      <c r="V30" s="37" t="s">
        <v>91</v>
      </c>
      <c r="W30" s="38">
        <v>15</v>
      </c>
      <c r="X30" s="39">
        <v>31</v>
      </c>
      <c r="Y30" s="40">
        <v>9980</v>
      </c>
      <c r="Z30" s="41">
        <v>4</v>
      </c>
      <c r="AA30" s="42">
        <f t="shared" si="14"/>
        <v>116</v>
      </c>
      <c r="AB30" s="20">
        <f t="shared" si="13"/>
        <v>15</v>
      </c>
      <c r="AD30" s="19">
        <v>4</v>
      </c>
      <c r="AE30" s="12">
        <v>-60</v>
      </c>
      <c r="AF30" s="12">
        <v>99</v>
      </c>
      <c r="AG30" s="12">
        <v>-26</v>
      </c>
      <c r="AH30" s="12">
        <v>-58</v>
      </c>
      <c r="AI30" s="12">
        <v>101</v>
      </c>
      <c r="AJ30" s="12">
        <v>11</v>
      </c>
      <c r="AK30" s="12">
        <v>-56</v>
      </c>
      <c r="AL30" s="12">
        <v>-41</v>
      </c>
      <c r="AM30" s="12">
        <v>29</v>
      </c>
      <c r="AN30" s="12">
        <v>76</v>
      </c>
      <c r="AO30" s="12">
        <v>-45</v>
      </c>
      <c r="AP30" s="12">
        <v>24</v>
      </c>
      <c r="AQ30" s="12">
        <v>-33</v>
      </c>
      <c r="AR30" s="12">
        <v>15</v>
      </c>
      <c r="AS30" s="12">
        <v>-35</v>
      </c>
      <c r="AT30" s="12">
        <v>-8</v>
      </c>
      <c r="AU30" s="20">
        <f t="shared" si="12"/>
        <v>-0.4375</v>
      </c>
      <c r="AW30" s="73" t="s">
        <v>20</v>
      </c>
      <c r="AX30" s="74"/>
      <c r="AY30" s="75">
        <f t="shared" ref="AY30:BM30" si="15">SUM(AY25:AY29)</f>
        <v>11</v>
      </c>
      <c r="AZ30" s="75">
        <f t="shared" si="15"/>
        <v>11</v>
      </c>
      <c r="BA30" s="75">
        <f t="shared" si="15"/>
        <v>12</v>
      </c>
      <c r="BB30" s="75">
        <f t="shared" si="15"/>
        <v>14</v>
      </c>
      <c r="BC30" s="75">
        <f t="shared" si="15"/>
        <v>14</v>
      </c>
      <c r="BD30" s="75">
        <f t="shared" si="15"/>
        <v>12</v>
      </c>
      <c r="BE30" s="75">
        <f t="shared" si="15"/>
        <v>19</v>
      </c>
      <c r="BF30" s="75">
        <f t="shared" si="15"/>
        <v>20</v>
      </c>
      <c r="BG30" s="75">
        <f t="shared" si="15"/>
        <v>15</v>
      </c>
      <c r="BH30" s="75">
        <f t="shared" si="15"/>
        <v>21</v>
      </c>
      <c r="BI30" s="75">
        <f t="shared" si="15"/>
        <v>29</v>
      </c>
      <c r="BJ30" s="75">
        <f t="shared" si="15"/>
        <v>32</v>
      </c>
      <c r="BK30" s="75">
        <f t="shared" si="15"/>
        <v>31</v>
      </c>
      <c r="BL30" s="75">
        <f t="shared" si="15"/>
        <v>33</v>
      </c>
      <c r="BM30" s="75">
        <f t="shared" si="15"/>
        <v>39</v>
      </c>
      <c r="BN30" s="68">
        <f>SUM(AY30:BM30)/15</f>
        <v>20.866666666666667</v>
      </c>
    </row>
    <row r="31" spans="1:66" ht="10.95" customHeight="1" x14ac:dyDescent="0.2">
      <c r="A31" s="12">
        <v>5</v>
      </c>
      <c r="B31" s="13" t="s">
        <v>41</v>
      </c>
      <c r="C31" s="14">
        <v>29</v>
      </c>
      <c r="D31" s="15">
        <v>30.5</v>
      </c>
      <c r="E31" s="16">
        <v>18680</v>
      </c>
      <c r="F31" s="17">
        <v>8</v>
      </c>
      <c r="G31" s="13" t="s">
        <v>42</v>
      </c>
      <c r="H31" s="14">
        <v>39</v>
      </c>
      <c r="I31" s="15">
        <v>38.799999999999997</v>
      </c>
      <c r="J31" s="16">
        <v>26420</v>
      </c>
      <c r="K31" s="17">
        <v>3</v>
      </c>
      <c r="L31" s="13" t="s">
        <v>104</v>
      </c>
      <c r="M31" s="14">
        <v>18</v>
      </c>
      <c r="N31" s="15">
        <v>29</v>
      </c>
      <c r="O31" s="16">
        <v>11520</v>
      </c>
      <c r="P31" s="17">
        <v>7</v>
      </c>
      <c r="Q31" s="13" t="s">
        <v>72</v>
      </c>
      <c r="R31" s="14">
        <v>17</v>
      </c>
      <c r="S31" s="15">
        <v>58</v>
      </c>
      <c r="T31" s="16">
        <v>11600</v>
      </c>
      <c r="U31" s="17">
        <v>4</v>
      </c>
      <c r="V31" s="13" t="s">
        <v>97</v>
      </c>
      <c r="W31" s="14">
        <v>9</v>
      </c>
      <c r="X31" s="15">
        <v>33.5</v>
      </c>
      <c r="Y31" s="16">
        <v>6160</v>
      </c>
      <c r="Z31" s="17">
        <v>7</v>
      </c>
      <c r="AA31" s="18">
        <f t="shared" si="14"/>
        <v>112</v>
      </c>
      <c r="AB31" s="28">
        <f t="shared" si="13"/>
        <v>11</v>
      </c>
      <c r="AD31" s="19">
        <v>5</v>
      </c>
      <c r="AE31" s="12">
        <v>-26</v>
      </c>
      <c r="AF31" s="12">
        <v>24</v>
      </c>
      <c r="AG31" s="12">
        <v>15</v>
      </c>
      <c r="AH31" s="12">
        <v>29</v>
      </c>
      <c r="AI31" s="12">
        <v>-58</v>
      </c>
      <c r="AJ31" s="12">
        <v>-60</v>
      </c>
      <c r="AK31" s="12">
        <v>101</v>
      </c>
      <c r="AL31" s="12">
        <v>76</v>
      </c>
      <c r="AM31" s="12">
        <v>-56</v>
      </c>
      <c r="AN31" s="12">
        <v>-41</v>
      </c>
      <c r="AO31" s="12">
        <v>-8</v>
      </c>
      <c r="AP31" s="12">
        <v>-33</v>
      </c>
      <c r="AQ31" s="12">
        <v>-45</v>
      </c>
      <c r="AR31" s="12">
        <v>-35</v>
      </c>
      <c r="AS31" s="12">
        <v>11</v>
      </c>
      <c r="AT31" s="12">
        <v>99</v>
      </c>
      <c r="AU31" s="20">
        <f t="shared" si="12"/>
        <v>-0.4375</v>
      </c>
    </row>
    <row r="32" spans="1:66" ht="10.95" customHeight="1" x14ac:dyDescent="0.2">
      <c r="A32" s="21">
        <v>6</v>
      </c>
      <c r="B32" s="37" t="s">
        <v>130</v>
      </c>
      <c r="C32" s="38">
        <v>62</v>
      </c>
      <c r="D32" s="39">
        <v>32.5</v>
      </c>
      <c r="E32" s="40">
        <v>41880</v>
      </c>
      <c r="F32" s="41">
        <v>1</v>
      </c>
      <c r="G32" s="37" t="s">
        <v>68</v>
      </c>
      <c r="H32" s="38">
        <v>50</v>
      </c>
      <c r="I32" s="39">
        <v>30.5</v>
      </c>
      <c r="J32" s="40">
        <v>32620</v>
      </c>
      <c r="K32" s="41">
        <v>2</v>
      </c>
      <c r="L32" s="37" t="s">
        <v>35</v>
      </c>
      <c r="M32" s="38">
        <v>30</v>
      </c>
      <c r="N32" s="39">
        <v>33</v>
      </c>
      <c r="O32" s="40">
        <v>19680</v>
      </c>
      <c r="P32" s="41">
        <v>5</v>
      </c>
      <c r="Q32" s="37" t="s">
        <v>64</v>
      </c>
      <c r="R32" s="38">
        <v>19</v>
      </c>
      <c r="S32" s="39">
        <v>34.299999999999997</v>
      </c>
      <c r="T32" s="40">
        <v>12580</v>
      </c>
      <c r="U32" s="41">
        <v>3</v>
      </c>
      <c r="V32" s="37" t="s">
        <v>81</v>
      </c>
      <c r="W32" s="38">
        <v>16</v>
      </c>
      <c r="X32" s="39">
        <v>28.5</v>
      </c>
      <c r="Y32" s="40">
        <v>9920</v>
      </c>
      <c r="Z32" s="41">
        <v>5</v>
      </c>
      <c r="AA32" s="42">
        <f t="shared" si="14"/>
        <v>177</v>
      </c>
      <c r="AB32" s="20">
        <f t="shared" si="13"/>
        <v>76</v>
      </c>
      <c r="AD32" s="21" t="s">
        <v>20</v>
      </c>
      <c r="AE32" s="21">
        <f>SUM(AE27:AE31)</f>
        <v>-80</v>
      </c>
      <c r="AF32" s="21">
        <f t="shared" ref="AF32:AK32" si="16">SUM(AF27:AF31)</f>
        <v>47</v>
      </c>
      <c r="AG32" s="21">
        <f t="shared" si="16"/>
        <v>67</v>
      </c>
      <c r="AH32" s="21">
        <f t="shared" si="16"/>
        <v>29</v>
      </c>
      <c r="AI32" s="21">
        <f t="shared" si="16"/>
        <v>57</v>
      </c>
      <c r="AJ32" s="21">
        <f t="shared" si="16"/>
        <v>-154</v>
      </c>
      <c r="AK32" s="21">
        <f t="shared" si="16"/>
        <v>90</v>
      </c>
      <c r="AL32" s="21">
        <f>SUM(AL27:AL31)</f>
        <v>-28</v>
      </c>
      <c r="AM32" s="21">
        <f t="shared" ref="AM32:AO32" si="17">SUM(AM27:AM31)</f>
        <v>115</v>
      </c>
      <c r="AN32" s="21">
        <f t="shared" si="17"/>
        <v>-22</v>
      </c>
      <c r="AO32" s="21">
        <f t="shared" si="17"/>
        <v>83</v>
      </c>
      <c r="AP32" s="21">
        <f>SUM(AP27:AP31)</f>
        <v>-17</v>
      </c>
      <c r="AQ32" s="21">
        <f>SUM(AQ27:AQ31)</f>
        <v>-26</v>
      </c>
      <c r="AR32" s="21">
        <f>SUM(AR27:AR31)</f>
        <v>-139</v>
      </c>
      <c r="AS32" s="21">
        <f>SUM(AS27:AS31)</f>
        <v>9</v>
      </c>
      <c r="AT32" s="21">
        <f>SUM(AT27:AT31)</f>
        <v>-66</v>
      </c>
      <c r="AU32" s="20">
        <f t="shared" si="12"/>
        <v>-2.1875</v>
      </c>
    </row>
    <row r="33" spans="1:66" ht="10.95" customHeight="1" x14ac:dyDescent="0.2">
      <c r="A33" s="12">
        <v>7</v>
      </c>
      <c r="B33" s="13" t="s">
        <v>94</v>
      </c>
      <c r="C33" s="14">
        <v>36</v>
      </c>
      <c r="D33" s="15">
        <v>29</v>
      </c>
      <c r="E33" s="16">
        <v>22780</v>
      </c>
      <c r="F33" s="17">
        <v>7</v>
      </c>
      <c r="G33" s="13" t="s">
        <v>59</v>
      </c>
      <c r="H33" s="14">
        <v>55</v>
      </c>
      <c r="I33" s="15">
        <v>39</v>
      </c>
      <c r="J33" s="16">
        <v>35960</v>
      </c>
      <c r="K33" s="17">
        <v>1</v>
      </c>
      <c r="L33" s="13" t="s">
        <v>18</v>
      </c>
      <c r="M33" s="14">
        <v>57</v>
      </c>
      <c r="N33" s="15">
        <v>39</v>
      </c>
      <c r="O33" s="16">
        <v>38420</v>
      </c>
      <c r="P33" s="17">
        <v>2</v>
      </c>
      <c r="Q33" s="13" t="s">
        <v>48</v>
      </c>
      <c r="R33" s="14">
        <v>34</v>
      </c>
      <c r="S33" s="15">
        <v>33.9</v>
      </c>
      <c r="T33" s="16">
        <v>22120</v>
      </c>
      <c r="U33" s="17">
        <v>1</v>
      </c>
      <c r="V33" s="13" t="s">
        <v>83</v>
      </c>
      <c r="W33" s="14">
        <v>18</v>
      </c>
      <c r="X33" s="15">
        <v>29.4</v>
      </c>
      <c r="Y33" s="16">
        <v>11680</v>
      </c>
      <c r="Z33" s="17">
        <v>3</v>
      </c>
      <c r="AA33" s="18">
        <f t="shared" si="14"/>
        <v>200</v>
      </c>
      <c r="AB33" s="28">
        <f t="shared" si="13"/>
        <v>99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2"/>
    </row>
    <row r="34" spans="1:66" ht="10.95" customHeight="1" x14ac:dyDescent="0.2">
      <c r="A34" s="21">
        <v>8</v>
      </c>
      <c r="B34" s="37" t="s">
        <v>78</v>
      </c>
      <c r="C34" s="38">
        <v>51</v>
      </c>
      <c r="D34" s="39">
        <v>33</v>
      </c>
      <c r="E34" s="40">
        <v>33560</v>
      </c>
      <c r="F34" s="41">
        <v>2</v>
      </c>
      <c r="G34" s="37" t="s">
        <v>60</v>
      </c>
      <c r="H34" s="38">
        <v>27</v>
      </c>
      <c r="I34" s="39">
        <v>30.4</v>
      </c>
      <c r="J34" s="40">
        <v>17620</v>
      </c>
      <c r="K34" s="41">
        <v>7</v>
      </c>
      <c r="L34" s="37" t="s">
        <v>36</v>
      </c>
      <c r="M34" s="38">
        <v>71</v>
      </c>
      <c r="N34" s="39">
        <v>37.5</v>
      </c>
      <c r="O34" s="40">
        <v>46920</v>
      </c>
      <c r="P34" s="41">
        <v>1</v>
      </c>
      <c r="Q34" s="37" t="s">
        <v>14</v>
      </c>
      <c r="R34" s="38">
        <v>25</v>
      </c>
      <c r="S34" s="39">
        <v>31.5</v>
      </c>
      <c r="T34" s="40">
        <v>16860</v>
      </c>
      <c r="U34" s="41">
        <v>2</v>
      </c>
      <c r="V34" s="37" t="s">
        <v>39</v>
      </c>
      <c r="W34" s="38">
        <v>28</v>
      </c>
      <c r="X34" s="39">
        <v>34</v>
      </c>
      <c r="Y34" s="40">
        <v>18040</v>
      </c>
      <c r="Z34" s="41">
        <v>1</v>
      </c>
      <c r="AA34" s="42">
        <f t="shared" si="14"/>
        <v>202</v>
      </c>
      <c r="AB34" s="20">
        <f t="shared" si="13"/>
        <v>101</v>
      </c>
      <c r="AD34" s="59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1"/>
    </row>
    <row r="35" spans="1:66" ht="10.95" customHeight="1" x14ac:dyDescent="0.2">
      <c r="A35" s="12">
        <v>9</v>
      </c>
      <c r="B35" s="13" t="s">
        <v>45</v>
      </c>
      <c r="C35" s="14">
        <v>17</v>
      </c>
      <c r="D35" s="15">
        <v>38</v>
      </c>
      <c r="E35" s="16">
        <v>12360</v>
      </c>
      <c r="F35" s="17">
        <v>14</v>
      </c>
      <c r="G35" s="13" t="s">
        <v>70</v>
      </c>
      <c r="H35" s="14">
        <v>21</v>
      </c>
      <c r="I35" s="15">
        <v>37.299999999999997</v>
      </c>
      <c r="J35" s="16">
        <v>14880</v>
      </c>
      <c r="K35" s="17">
        <v>9</v>
      </c>
      <c r="L35" s="13" t="s">
        <v>63</v>
      </c>
      <c r="M35" s="14">
        <v>12</v>
      </c>
      <c r="N35" s="15">
        <v>35.5</v>
      </c>
      <c r="O35" s="16">
        <v>8720</v>
      </c>
      <c r="P35" s="17">
        <v>8</v>
      </c>
      <c r="Q35" s="13" t="s">
        <v>16</v>
      </c>
      <c r="R35" s="14">
        <v>2</v>
      </c>
      <c r="S35" s="15">
        <v>37.5</v>
      </c>
      <c r="T35" s="16">
        <v>1620</v>
      </c>
      <c r="U35" s="17">
        <v>15</v>
      </c>
      <c r="V35" s="13" t="s">
        <v>92</v>
      </c>
      <c r="W35" s="14">
        <v>8</v>
      </c>
      <c r="X35" s="15">
        <v>31</v>
      </c>
      <c r="Y35" s="16">
        <v>5260</v>
      </c>
      <c r="Z35" s="17">
        <v>10</v>
      </c>
      <c r="AA35" s="18">
        <f t="shared" si="14"/>
        <v>60</v>
      </c>
      <c r="AB35" s="28">
        <f t="shared" si="13"/>
        <v>-41</v>
      </c>
      <c r="AD35" s="47" t="s">
        <v>152</v>
      </c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W35" s="69" t="s">
        <v>179</v>
      </c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1"/>
    </row>
    <row r="36" spans="1:66" ht="10.95" customHeight="1" x14ac:dyDescent="0.2">
      <c r="A36" s="21">
        <v>10</v>
      </c>
      <c r="B36" s="37" t="s">
        <v>32</v>
      </c>
      <c r="C36" s="38">
        <v>20</v>
      </c>
      <c r="D36" s="39">
        <v>33</v>
      </c>
      <c r="E36" s="40">
        <v>14000</v>
      </c>
      <c r="F36" s="41">
        <v>12</v>
      </c>
      <c r="G36" s="37" t="s">
        <v>128</v>
      </c>
      <c r="H36" s="38">
        <v>5</v>
      </c>
      <c r="I36" s="39">
        <v>31.5</v>
      </c>
      <c r="J36" s="40">
        <v>3480</v>
      </c>
      <c r="K36" s="41">
        <v>16</v>
      </c>
      <c r="L36" s="37" t="s">
        <v>105</v>
      </c>
      <c r="M36" s="38">
        <v>10</v>
      </c>
      <c r="N36" s="39">
        <v>33.1</v>
      </c>
      <c r="O36" s="40">
        <v>6920</v>
      </c>
      <c r="P36" s="41">
        <v>13</v>
      </c>
      <c r="Q36" s="37" t="s">
        <v>98</v>
      </c>
      <c r="R36" s="38">
        <v>5</v>
      </c>
      <c r="S36" s="39">
        <v>33</v>
      </c>
      <c r="T36" s="40">
        <v>3320</v>
      </c>
      <c r="U36" s="41">
        <v>11</v>
      </c>
      <c r="V36" s="37" t="s">
        <v>75</v>
      </c>
      <c r="W36" s="38">
        <v>3</v>
      </c>
      <c r="X36" s="39">
        <v>30</v>
      </c>
      <c r="Y36" s="40">
        <v>2060</v>
      </c>
      <c r="Z36" s="41">
        <v>15</v>
      </c>
      <c r="AA36" s="42">
        <f t="shared" si="14"/>
        <v>43</v>
      </c>
      <c r="AB36" s="20">
        <f t="shared" si="13"/>
        <v>-58</v>
      </c>
      <c r="AD36" s="10" t="s">
        <v>19</v>
      </c>
      <c r="AE36" s="10" t="s">
        <v>21</v>
      </c>
      <c r="AF36" s="10" t="s">
        <v>22</v>
      </c>
      <c r="AG36" s="10" t="s">
        <v>27</v>
      </c>
      <c r="AH36" s="10" t="s">
        <v>26</v>
      </c>
      <c r="AI36" s="10" t="s">
        <v>25</v>
      </c>
      <c r="AJ36" s="10" t="s">
        <v>24</v>
      </c>
      <c r="AK36" s="10" t="s">
        <v>44</v>
      </c>
      <c r="AL36" s="10" t="s">
        <v>29</v>
      </c>
      <c r="AM36" s="10" t="s">
        <v>106</v>
      </c>
      <c r="AN36" s="10" t="s">
        <v>107</v>
      </c>
      <c r="AO36" s="10" t="s">
        <v>23</v>
      </c>
      <c r="AP36" s="10" t="s">
        <v>43</v>
      </c>
      <c r="AQ36" s="10" t="s">
        <v>30</v>
      </c>
      <c r="AR36" s="10" t="s">
        <v>31</v>
      </c>
      <c r="AS36" s="10" t="s">
        <v>28</v>
      </c>
      <c r="AT36" s="10" t="s">
        <v>46</v>
      </c>
      <c r="AU36" s="11" t="s">
        <v>13</v>
      </c>
      <c r="AW36" s="64" t="s">
        <v>157</v>
      </c>
      <c r="AX36" s="64" t="s">
        <v>158</v>
      </c>
      <c r="AY36" s="65" t="s">
        <v>162</v>
      </c>
      <c r="AZ36" s="65" t="s">
        <v>164</v>
      </c>
      <c r="BA36" s="65" t="s">
        <v>165</v>
      </c>
      <c r="BB36" s="65" t="s">
        <v>166</v>
      </c>
      <c r="BC36" s="65" t="s">
        <v>167</v>
      </c>
      <c r="BD36" s="65" t="s">
        <v>168</v>
      </c>
      <c r="BE36" s="65" t="s">
        <v>169</v>
      </c>
      <c r="BF36" s="65" t="s">
        <v>170</v>
      </c>
      <c r="BG36" s="65" t="s">
        <v>171</v>
      </c>
      <c r="BH36" s="65" t="s">
        <v>172</v>
      </c>
      <c r="BI36" s="65" t="s">
        <v>173</v>
      </c>
      <c r="BJ36" s="65" t="s">
        <v>174</v>
      </c>
      <c r="BK36" s="65" t="s">
        <v>175</v>
      </c>
      <c r="BL36" s="65" t="s">
        <v>176</v>
      </c>
      <c r="BM36" s="65" t="s">
        <v>177</v>
      </c>
      <c r="BN36" s="66" t="s">
        <v>160</v>
      </c>
    </row>
    <row r="37" spans="1:66" ht="10.95" customHeight="1" x14ac:dyDescent="0.2">
      <c r="A37" s="12">
        <v>11</v>
      </c>
      <c r="B37" s="13" t="s">
        <v>51</v>
      </c>
      <c r="C37" s="14">
        <v>10</v>
      </c>
      <c r="D37" s="15">
        <v>36.1</v>
      </c>
      <c r="E37" s="16">
        <v>7100</v>
      </c>
      <c r="F37" s="17">
        <v>16</v>
      </c>
      <c r="G37" s="13" t="s">
        <v>82</v>
      </c>
      <c r="H37" s="14">
        <v>7</v>
      </c>
      <c r="I37" s="15">
        <v>33.5</v>
      </c>
      <c r="J37" s="16">
        <v>4820</v>
      </c>
      <c r="K37" s="17">
        <v>15</v>
      </c>
      <c r="L37" s="13" t="s">
        <v>77</v>
      </c>
      <c r="M37" s="14">
        <v>10</v>
      </c>
      <c r="N37" s="15">
        <v>40.5</v>
      </c>
      <c r="O37" s="16">
        <v>7360</v>
      </c>
      <c r="P37" s="17">
        <v>11</v>
      </c>
      <c r="Q37" s="13" t="s">
        <v>12</v>
      </c>
      <c r="R37" s="14">
        <v>6</v>
      </c>
      <c r="S37" s="15">
        <v>34.1</v>
      </c>
      <c r="T37" s="16">
        <v>4300</v>
      </c>
      <c r="U37" s="17">
        <v>10</v>
      </c>
      <c r="V37" s="13" t="s">
        <v>89</v>
      </c>
      <c r="W37" s="14">
        <v>8</v>
      </c>
      <c r="X37" s="15">
        <v>33.1</v>
      </c>
      <c r="Y37" s="16">
        <v>5520</v>
      </c>
      <c r="Z37" s="17">
        <v>9</v>
      </c>
      <c r="AA37" s="18">
        <f t="shared" si="14"/>
        <v>41</v>
      </c>
      <c r="AB37" s="28">
        <f t="shared" si="13"/>
        <v>-60</v>
      </c>
      <c r="AD37" s="19">
        <v>1</v>
      </c>
      <c r="AE37" s="12">
        <v>35</v>
      </c>
      <c r="AF37" s="12">
        <v>19</v>
      </c>
      <c r="AG37" s="12">
        <v>41</v>
      </c>
      <c r="AH37" s="12">
        <v>27</v>
      </c>
      <c r="AI37" s="12">
        <v>24</v>
      </c>
      <c r="AJ37" s="12">
        <v>50</v>
      </c>
      <c r="AK37" s="12">
        <v>43</v>
      </c>
      <c r="AL37" s="12">
        <v>22</v>
      </c>
      <c r="AM37" s="12">
        <v>62</v>
      </c>
      <c r="AN37" s="12">
        <v>10</v>
      </c>
      <c r="AO37" s="12">
        <v>51</v>
      </c>
      <c r="AP37" s="12">
        <v>20</v>
      </c>
      <c r="AQ37" s="12">
        <v>29</v>
      </c>
      <c r="AR37" s="12">
        <v>16</v>
      </c>
      <c r="AS37" s="12">
        <v>36</v>
      </c>
      <c r="AT37" s="12">
        <v>17</v>
      </c>
      <c r="AU37" s="20">
        <f t="shared" ref="AU37:AU42" si="18">SUM(AE37:AT37)/16</f>
        <v>31.375</v>
      </c>
      <c r="AW37" s="76">
        <v>2</v>
      </c>
      <c r="AX37" s="76" t="s">
        <v>138</v>
      </c>
      <c r="AY37" s="67">
        <v>3</v>
      </c>
      <c r="AZ37" s="67">
        <v>4</v>
      </c>
      <c r="BA37" s="67">
        <v>4</v>
      </c>
      <c r="BB37" s="67">
        <v>5</v>
      </c>
      <c r="BC37" s="67">
        <v>5</v>
      </c>
      <c r="BD37" s="67">
        <v>5</v>
      </c>
      <c r="BE37" s="67">
        <v>3</v>
      </c>
      <c r="BF37" s="67">
        <v>5</v>
      </c>
      <c r="BG37" s="67">
        <v>5</v>
      </c>
      <c r="BH37" s="67">
        <v>2</v>
      </c>
      <c r="BI37" s="67">
        <v>3</v>
      </c>
      <c r="BJ37" s="67">
        <v>2</v>
      </c>
      <c r="BK37" s="67">
        <v>3</v>
      </c>
      <c r="BL37" s="67">
        <v>1</v>
      </c>
      <c r="BM37" s="67">
        <v>4</v>
      </c>
      <c r="BN37" s="68">
        <f>SUM(AY37:BM37)/15</f>
        <v>3.6</v>
      </c>
    </row>
    <row r="38" spans="1:66" ht="10.95" customHeight="1" x14ac:dyDescent="0.2">
      <c r="A38" s="21">
        <v>12</v>
      </c>
      <c r="B38" s="37" t="s">
        <v>87</v>
      </c>
      <c r="C38" s="38">
        <v>16</v>
      </c>
      <c r="D38" s="39">
        <v>40</v>
      </c>
      <c r="E38" s="40">
        <v>11320</v>
      </c>
      <c r="F38" s="41">
        <v>15</v>
      </c>
      <c r="G38" s="37" t="s">
        <v>52</v>
      </c>
      <c r="H38" s="38">
        <v>23</v>
      </c>
      <c r="I38" s="39">
        <v>41</v>
      </c>
      <c r="J38" s="40">
        <v>16120</v>
      </c>
      <c r="K38" s="41">
        <v>8</v>
      </c>
      <c r="L38" s="37" t="s">
        <v>96</v>
      </c>
      <c r="M38" s="38">
        <v>6</v>
      </c>
      <c r="N38" s="39">
        <v>33</v>
      </c>
      <c r="O38" s="40">
        <v>4140</v>
      </c>
      <c r="P38" s="41">
        <v>15</v>
      </c>
      <c r="Q38" s="37" t="s">
        <v>65</v>
      </c>
      <c r="R38" s="38">
        <v>9</v>
      </c>
      <c r="S38" s="39">
        <v>36.5</v>
      </c>
      <c r="T38" s="40">
        <v>6400</v>
      </c>
      <c r="U38" s="41">
        <v>7</v>
      </c>
      <c r="V38" s="37" t="s">
        <v>15</v>
      </c>
      <c r="W38" s="38">
        <v>2</v>
      </c>
      <c r="X38" s="39">
        <v>33</v>
      </c>
      <c r="Y38" s="40">
        <v>1400</v>
      </c>
      <c r="Z38" s="41">
        <v>16</v>
      </c>
      <c r="AA38" s="42">
        <f t="shared" si="14"/>
        <v>56</v>
      </c>
      <c r="AB38" s="20">
        <f t="shared" si="13"/>
        <v>-45</v>
      </c>
      <c r="AD38" s="19">
        <v>2</v>
      </c>
      <c r="AE38" s="12">
        <v>39</v>
      </c>
      <c r="AF38" s="12">
        <v>19</v>
      </c>
      <c r="AG38" s="12">
        <v>23</v>
      </c>
      <c r="AH38" s="12">
        <v>22</v>
      </c>
      <c r="AI38" s="12">
        <v>39</v>
      </c>
      <c r="AJ38" s="12">
        <v>11</v>
      </c>
      <c r="AK38" s="12">
        <v>50</v>
      </c>
      <c r="AL38" s="12">
        <v>12</v>
      </c>
      <c r="AM38" s="12">
        <v>27</v>
      </c>
      <c r="AN38" s="12">
        <v>29</v>
      </c>
      <c r="AO38" s="12">
        <v>37</v>
      </c>
      <c r="AP38" s="12">
        <v>19</v>
      </c>
      <c r="AQ38" s="12">
        <v>55</v>
      </c>
      <c r="AR38" s="12">
        <v>21</v>
      </c>
      <c r="AS38" s="12">
        <v>5</v>
      </c>
      <c r="AT38" s="12">
        <v>7</v>
      </c>
      <c r="AU38" s="20">
        <f t="shared" si="18"/>
        <v>25.9375</v>
      </c>
      <c r="AW38" s="76">
        <v>3</v>
      </c>
      <c r="AX38" s="76" t="s">
        <v>140</v>
      </c>
      <c r="AY38" s="67">
        <v>4</v>
      </c>
      <c r="AZ38" s="67">
        <v>2</v>
      </c>
      <c r="BA38" s="67">
        <v>2</v>
      </c>
      <c r="BB38" s="67">
        <v>5</v>
      </c>
      <c r="BC38" s="67">
        <v>1</v>
      </c>
      <c r="BD38" s="67">
        <v>3</v>
      </c>
      <c r="BE38" s="67">
        <v>5</v>
      </c>
      <c r="BF38" s="67">
        <v>5</v>
      </c>
      <c r="BG38" s="67">
        <v>5</v>
      </c>
      <c r="BH38" s="67">
        <v>3</v>
      </c>
      <c r="BI38" s="67">
        <v>2</v>
      </c>
      <c r="BJ38" s="67">
        <v>3</v>
      </c>
      <c r="BK38" s="67">
        <v>3</v>
      </c>
      <c r="BL38" s="67">
        <v>5</v>
      </c>
      <c r="BM38" s="67">
        <v>4</v>
      </c>
      <c r="BN38" s="68">
        <f>SUM(AY38:BM38)/15</f>
        <v>3.4666666666666668</v>
      </c>
    </row>
    <row r="39" spans="1:66" ht="10.95" customHeight="1" x14ac:dyDescent="0.2">
      <c r="A39" s="12">
        <v>13</v>
      </c>
      <c r="B39" s="13" t="s">
        <v>103</v>
      </c>
      <c r="C39" s="14">
        <v>19</v>
      </c>
      <c r="D39" s="15">
        <v>37.5</v>
      </c>
      <c r="E39" s="16">
        <v>12860</v>
      </c>
      <c r="F39" s="17">
        <v>13</v>
      </c>
      <c r="G39" s="13" t="s">
        <v>76</v>
      </c>
      <c r="H39" s="14">
        <v>11</v>
      </c>
      <c r="I39" s="15">
        <v>50.5</v>
      </c>
      <c r="J39" s="16">
        <v>8000</v>
      </c>
      <c r="K39" s="17">
        <v>14</v>
      </c>
      <c r="L39" s="13" t="s">
        <v>67</v>
      </c>
      <c r="M39" s="14">
        <v>4</v>
      </c>
      <c r="N39" s="15">
        <v>37.200000000000003</v>
      </c>
      <c r="O39" s="16">
        <v>2820</v>
      </c>
      <c r="P39" s="17">
        <v>16</v>
      </c>
      <c r="Q39" s="13" t="s">
        <v>50</v>
      </c>
      <c r="R39" s="14">
        <v>7</v>
      </c>
      <c r="S39" s="15">
        <v>30</v>
      </c>
      <c r="T39" s="16">
        <v>4440</v>
      </c>
      <c r="U39" s="17">
        <v>9</v>
      </c>
      <c r="V39" s="13" t="s">
        <v>69</v>
      </c>
      <c r="W39" s="14">
        <v>4</v>
      </c>
      <c r="X39" s="15">
        <v>29.5</v>
      </c>
      <c r="Y39" s="16">
        <v>2620</v>
      </c>
      <c r="Z39" s="17">
        <v>14</v>
      </c>
      <c r="AA39" s="18">
        <f t="shared" si="14"/>
        <v>45</v>
      </c>
      <c r="AB39" s="28">
        <f t="shared" si="13"/>
        <v>-56</v>
      </c>
      <c r="AD39" s="19">
        <v>3</v>
      </c>
      <c r="AE39" s="12">
        <v>33</v>
      </c>
      <c r="AF39" s="12">
        <v>36</v>
      </c>
      <c r="AG39" s="12">
        <v>57</v>
      </c>
      <c r="AH39" s="12">
        <v>71</v>
      </c>
      <c r="AI39" s="12">
        <v>25</v>
      </c>
      <c r="AJ39" s="12">
        <v>12</v>
      </c>
      <c r="AK39" s="12">
        <v>10</v>
      </c>
      <c r="AL39" s="12">
        <v>6</v>
      </c>
      <c r="AM39" s="12">
        <v>13</v>
      </c>
      <c r="AN39" s="12">
        <v>11</v>
      </c>
      <c r="AO39" s="12">
        <v>18</v>
      </c>
      <c r="AP39" s="12">
        <v>30</v>
      </c>
      <c r="AQ39" s="12">
        <v>10</v>
      </c>
      <c r="AR39" s="12">
        <v>11</v>
      </c>
      <c r="AS39" s="12">
        <v>10</v>
      </c>
      <c r="AT39" s="12">
        <v>4</v>
      </c>
      <c r="AU39" s="20">
        <f t="shared" si="18"/>
        <v>22.3125</v>
      </c>
      <c r="AW39" s="76">
        <v>4</v>
      </c>
      <c r="AX39" s="76" t="s">
        <v>139</v>
      </c>
      <c r="AY39" s="67">
        <v>3</v>
      </c>
      <c r="AZ39" s="67">
        <v>4</v>
      </c>
      <c r="BA39" s="67">
        <v>5</v>
      </c>
      <c r="BB39" s="67">
        <v>4</v>
      </c>
      <c r="BC39" s="67">
        <v>4</v>
      </c>
      <c r="BD39" s="67">
        <v>4</v>
      </c>
      <c r="BE39" s="67">
        <v>5</v>
      </c>
      <c r="BF39" s="67">
        <v>5</v>
      </c>
      <c r="BG39" s="67">
        <v>5</v>
      </c>
      <c r="BH39" s="67">
        <v>3</v>
      </c>
      <c r="BI39" s="67">
        <v>1</v>
      </c>
      <c r="BJ39" s="67">
        <v>4</v>
      </c>
      <c r="BK39" s="67">
        <v>5</v>
      </c>
      <c r="BL39" s="67">
        <v>5</v>
      </c>
      <c r="BM39" s="67">
        <v>4</v>
      </c>
      <c r="BN39" s="68">
        <f>SUM(AY39:BM39)/15</f>
        <v>4.0666666666666664</v>
      </c>
    </row>
    <row r="40" spans="1:66" ht="10.95" customHeight="1" x14ac:dyDescent="0.2">
      <c r="A40" s="21">
        <v>14</v>
      </c>
      <c r="B40" s="37" t="s">
        <v>37</v>
      </c>
      <c r="C40" s="38">
        <v>35</v>
      </c>
      <c r="D40" s="39">
        <v>35</v>
      </c>
      <c r="E40" s="40">
        <v>23780</v>
      </c>
      <c r="F40" s="41">
        <v>6</v>
      </c>
      <c r="G40" s="37" t="s">
        <v>57</v>
      </c>
      <c r="H40" s="38">
        <v>12</v>
      </c>
      <c r="I40" s="39">
        <v>38</v>
      </c>
      <c r="J40" s="40">
        <v>8460</v>
      </c>
      <c r="K40" s="41">
        <v>13</v>
      </c>
      <c r="L40" s="37" t="s">
        <v>58</v>
      </c>
      <c r="M40" s="38">
        <v>11</v>
      </c>
      <c r="N40" s="39">
        <v>36</v>
      </c>
      <c r="O40" s="40">
        <v>7580</v>
      </c>
      <c r="P40" s="41">
        <v>10</v>
      </c>
      <c r="Q40" s="37" t="s">
        <v>80</v>
      </c>
      <c r="R40" s="38">
        <v>4</v>
      </c>
      <c r="S40" s="39">
        <v>32.5</v>
      </c>
      <c r="T40" s="40">
        <v>2820</v>
      </c>
      <c r="U40" s="41">
        <v>12</v>
      </c>
      <c r="V40" s="37" t="s">
        <v>33</v>
      </c>
      <c r="W40" s="38">
        <v>6</v>
      </c>
      <c r="X40" s="39">
        <v>30.5</v>
      </c>
      <c r="Y40" s="40">
        <v>4040</v>
      </c>
      <c r="Z40" s="41">
        <v>12</v>
      </c>
      <c r="AA40" s="42">
        <f t="shared" si="14"/>
        <v>68</v>
      </c>
      <c r="AB40" s="20">
        <f t="shared" si="13"/>
        <v>-33</v>
      </c>
      <c r="AD40" s="19">
        <v>4</v>
      </c>
      <c r="AE40" s="12">
        <v>6</v>
      </c>
      <c r="AF40" s="12">
        <v>34</v>
      </c>
      <c r="AG40" s="12">
        <v>10</v>
      </c>
      <c r="AH40" s="12">
        <v>5</v>
      </c>
      <c r="AI40" s="12">
        <v>25</v>
      </c>
      <c r="AJ40" s="12">
        <v>17</v>
      </c>
      <c r="AK40" s="12">
        <v>7</v>
      </c>
      <c r="AL40" s="12">
        <v>2</v>
      </c>
      <c r="AM40" s="12">
        <v>10</v>
      </c>
      <c r="AN40" s="12">
        <v>19</v>
      </c>
      <c r="AO40" s="12">
        <v>9</v>
      </c>
      <c r="AP40" s="12">
        <v>7</v>
      </c>
      <c r="AQ40" s="12">
        <v>4</v>
      </c>
      <c r="AR40" s="12">
        <v>4</v>
      </c>
      <c r="AS40" s="12">
        <v>3</v>
      </c>
      <c r="AT40" s="12">
        <v>2</v>
      </c>
      <c r="AU40" s="20">
        <f t="shared" si="18"/>
        <v>10.25</v>
      </c>
      <c r="AW40" s="76">
        <v>5</v>
      </c>
      <c r="AX40" s="76" t="s">
        <v>141</v>
      </c>
      <c r="AY40" s="67">
        <v>4</v>
      </c>
      <c r="AZ40" s="67">
        <v>5</v>
      </c>
      <c r="BA40" s="67">
        <v>4</v>
      </c>
      <c r="BB40" s="67">
        <v>2</v>
      </c>
      <c r="BC40" s="67">
        <v>5</v>
      </c>
      <c r="BD40" s="67">
        <v>4</v>
      </c>
      <c r="BE40" s="67">
        <v>5</v>
      </c>
      <c r="BF40" s="67">
        <v>3</v>
      </c>
      <c r="BG40" s="67">
        <v>3</v>
      </c>
      <c r="BH40" s="67">
        <v>5</v>
      </c>
      <c r="BI40" s="67">
        <v>5</v>
      </c>
      <c r="BJ40" s="67">
        <v>3</v>
      </c>
      <c r="BK40" s="67">
        <v>2</v>
      </c>
      <c r="BL40" s="67">
        <v>3</v>
      </c>
      <c r="BM40" s="67">
        <v>2</v>
      </c>
      <c r="BN40" s="68">
        <f>SUM(AY40:BM40)/15</f>
        <v>3.6666666666666665</v>
      </c>
    </row>
    <row r="41" spans="1:66" ht="10.95" customHeight="1" x14ac:dyDescent="0.2">
      <c r="A41" s="12">
        <v>15</v>
      </c>
      <c r="B41" s="13" t="s">
        <v>40</v>
      </c>
      <c r="C41" s="14">
        <v>43</v>
      </c>
      <c r="D41" s="15">
        <v>32</v>
      </c>
      <c r="E41" s="16">
        <v>27840</v>
      </c>
      <c r="F41" s="17">
        <v>4</v>
      </c>
      <c r="G41" s="13" t="s">
        <v>100</v>
      </c>
      <c r="H41" s="14">
        <v>29</v>
      </c>
      <c r="I41" s="15">
        <v>34</v>
      </c>
      <c r="J41" s="16">
        <v>18860</v>
      </c>
      <c r="K41" s="17">
        <v>6</v>
      </c>
      <c r="L41" s="13" t="s">
        <v>71</v>
      </c>
      <c r="M41" s="14">
        <v>25</v>
      </c>
      <c r="N41" s="15">
        <v>34</v>
      </c>
      <c r="O41" s="16">
        <v>16420</v>
      </c>
      <c r="P41" s="17">
        <v>6</v>
      </c>
      <c r="Q41" s="13" t="s">
        <v>93</v>
      </c>
      <c r="R41" s="14">
        <v>10</v>
      </c>
      <c r="S41" s="15">
        <v>34</v>
      </c>
      <c r="T41" s="16">
        <v>6900</v>
      </c>
      <c r="U41" s="17">
        <v>5</v>
      </c>
      <c r="V41" s="13" t="s">
        <v>74</v>
      </c>
      <c r="W41" s="14">
        <v>23</v>
      </c>
      <c r="X41" s="15">
        <v>32</v>
      </c>
      <c r="Y41" s="16">
        <v>15260</v>
      </c>
      <c r="Z41" s="17">
        <v>2</v>
      </c>
      <c r="AA41" s="18">
        <f t="shared" si="14"/>
        <v>130</v>
      </c>
      <c r="AB41" s="28">
        <f t="shared" si="13"/>
        <v>29</v>
      </c>
      <c r="AD41" s="19">
        <v>5</v>
      </c>
      <c r="AE41" s="12">
        <v>11</v>
      </c>
      <c r="AF41" s="12">
        <v>7</v>
      </c>
      <c r="AG41" s="12">
        <v>15</v>
      </c>
      <c r="AH41" s="12">
        <v>23</v>
      </c>
      <c r="AI41" s="12">
        <v>3</v>
      </c>
      <c r="AJ41" s="12">
        <v>8</v>
      </c>
      <c r="AK41" s="12">
        <v>28</v>
      </c>
      <c r="AL41" s="12">
        <v>16</v>
      </c>
      <c r="AM41" s="12">
        <v>4</v>
      </c>
      <c r="AN41" s="12">
        <v>8</v>
      </c>
      <c r="AO41" s="12">
        <v>9</v>
      </c>
      <c r="AP41" s="12">
        <v>6</v>
      </c>
      <c r="AQ41" s="12">
        <v>2</v>
      </c>
      <c r="AR41" s="12">
        <v>4</v>
      </c>
      <c r="AS41" s="12">
        <v>9</v>
      </c>
      <c r="AT41" s="12">
        <v>18</v>
      </c>
      <c r="AU41" s="20">
        <f t="shared" si="18"/>
        <v>10.6875</v>
      </c>
      <c r="AW41" s="73" t="s">
        <v>20</v>
      </c>
      <c r="AX41" s="74"/>
      <c r="AY41" s="75">
        <f t="shared" ref="AY41:BM41" si="19">SUM(AY36:AY40)</f>
        <v>14</v>
      </c>
      <c r="AZ41" s="75">
        <f t="shared" si="19"/>
        <v>15</v>
      </c>
      <c r="BA41" s="75">
        <f t="shared" si="19"/>
        <v>15</v>
      </c>
      <c r="BB41" s="75">
        <f t="shared" si="19"/>
        <v>16</v>
      </c>
      <c r="BC41" s="75">
        <f t="shared" si="19"/>
        <v>15</v>
      </c>
      <c r="BD41" s="75">
        <f t="shared" si="19"/>
        <v>16</v>
      </c>
      <c r="BE41" s="75">
        <f t="shared" si="19"/>
        <v>18</v>
      </c>
      <c r="BF41" s="75">
        <f t="shared" si="19"/>
        <v>18</v>
      </c>
      <c r="BG41" s="75">
        <f t="shared" si="19"/>
        <v>18</v>
      </c>
      <c r="BH41" s="75">
        <f t="shared" si="19"/>
        <v>13</v>
      </c>
      <c r="BI41" s="75">
        <f t="shared" si="19"/>
        <v>11</v>
      </c>
      <c r="BJ41" s="75">
        <f t="shared" si="19"/>
        <v>12</v>
      </c>
      <c r="BK41" s="75">
        <f t="shared" si="19"/>
        <v>13</v>
      </c>
      <c r="BL41" s="75">
        <f t="shared" si="19"/>
        <v>14</v>
      </c>
      <c r="BM41" s="75">
        <f t="shared" si="19"/>
        <v>14</v>
      </c>
      <c r="BN41" s="68">
        <f>SUM(AY41:BM41)/16</f>
        <v>13.875</v>
      </c>
    </row>
    <row r="42" spans="1:66" ht="10.95" customHeight="1" x14ac:dyDescent="0.2">
      <c r="A42" s="21">
        <v>16</v>
      </c>
      <c r="B42" s="37" t="s">
        <v>53</v>
      </c>
      <c r="C42" s="38">
        <v>41</v>
      </c>
      <c r="D42" s="39">
        <v>40.5</v>
      </c>
      <c r="E42" s="40">
        <v>27360</v>
      </c>
      <c r="F42" s="41">
        <v>5</v>
      </c>
      <c r="G42" s="37" t="s">
        <v>86</v>
      </c>
      <c r="H42" s="38">
        <v>37</v>
      </c>
      <c r="I42" s="39">
        <v>33</v>
      </c>
      <c r="J42" s="40">
        <v>24480</v>
      </c>
      <c r="K42" s="41">
        <v>5</v>
      </c>
      <c r="L42" s="37" t="s">
        <v>17</v>
      </c>
      <c r="M42" s="38">
        <v>33</v>
      </c>
      <c r="N42" s="39">
        <v>35</v>
      </c>
      <c r="O42" s="40">
        <v>21480</v>
      </c>
      <c r="P42" s="41">
        <v>4</v>
      </c>
      <c r="Q42" s="37" t="s">
        <v>62</v>
      </c>
      <c r="R42" s="38">
        <v>7</v>
      </c>
      <c r="S42" s="39">
        <v>31</v>
      </c>
      <c r="T42" s="40">
        <v>4540</v>
      </c>
      <c r="U42" s="41">
        <v>8</v>
      </c>
      <c r="V42" s="37" t="s">
        <v>79</v>
      </c>
      <c r="W42" s="38">
        <v>7</v>
      </c>
      <c r="X42" s="39">
        <v>28</v>
      </c>
      <c r="Y42" s="40">
        <v>4300</v>
      </c>
      <c r="Z42" s="41">
        <v>11</v>
      </c>
      <c r="AA42" s="42">
        <f t="shared" si="14"/>
        <v>125</v>
      </c>
      <c r="AB42" s="20">
        <f t="shared" si="13"/>
        <v>24</v>
      </c>
      <c r="AD42" s="21" t="s">
        <v>20</v>
      </c>
      <c r="AE42" s="21">
        <f t="shared" ref="AE42:AT42" si="20">SUM(AE36:AE41)</f>
        <v>124</v>
      </c>
      <c r="AF42" s="21">
        <f t="shared" si="20"/>
        <v>115</v>
      </c>
      <c r="AG42" s="21">
        <f t="shared" si="20"/>
        <v>146</v>
      </c>
      <c r="AH42" s="21">
        <f t="shared" si="20"/>
        <v>148</v>
      </c>
      <c r="AI42" s="21">
        <f t="shared" si="20"/>
        <v>116</v>
      </c>
      <c r="AJ42" s="21">
        <f t="shared" si="20"/>
        <v>98</v>
      </c>
      <c r="AK42" s="21">
        <f t="shared" si="20"/>
        <v>138</v>
      </c>
      <c r="AL42" s="21">
        <f t="shared" si="20"/>
        <v>58</v>
      </c>
      <c r="AM42" s="21">
        <f t="shared" si="20"/>
        <v>116</v>
      </c>
      <c r="AN42" s="21">
        <f t="shared" si="20"/>
        <v>77</v>
      </c>
      <c r="AO42" s="21">
        <f t="shared" si="20"/>
        <v>124</v>
      </c>
      <c r="AP42" s="21">
        <f t="shared" si="20"/>
        <v>82</v>
      </c>
      <c r="AQ42" s="21">
        <f t="shared" si="20"/>
        <v>100</v>
      </c>
      <c r="AR42" s="21">
        <f t="shared" si="20"/>
        <v>56</v>
      </c>
      <c r="AS42" s="21">
        <f t="shared" si="20"/>
        <v>63</v>
      </c>
      <c r="AT42" s="21">
        <f t="shared" si="20"/>
        <v>48</v>
      </c>
      <c r="AU42" s="20">
        <f t="shared" si="18"/>
        <v>100.5625</v>
      </c>
    </row>
    <row r="43" spans="1:66" ht="10.95" customHeight="1" x14ac:dyDescent="0.2">
      <c r="A43" s="31" t="s">
        <v>124</v>
      </c>
      <c r="B43" s="49" t="s">
        <v>115</v>
      </c>
      <c r="C43" s="50"/>
      <c r="D43" s="50"/>
      <c r="E43" s="50"/>
      <c r="F43" s="51"/>
      <c r="G43" s="49" t="s">
        <v>116</v>
      </c>
      <c r="H43" s="50"/>
      <c r="I43" s="50"/>
      <c r="J43" s="50"/>
      <c r="K43" s="51"/>
      <c r="L43" s="49" t="s">
        <v>117</v>
      </c>
      <c r="M43" s="50"/>
      <c r="N43" s="50"/>
      <c r="O43" s="50"/>
      <c r="P43" s="51"/>
      <c r="Q43" s="49" t="s">
        <v>118</v>
      </c>
      <c r="R43" s="50"/>
      <c r="S43" s="50"/>
      <c r="T43" s="50"/>
      <c r="U43" s="51"/>
      <c r="V43" s="49" t="s">
        <v>119</v>
      </c>
      <c r="W43" s="50"/>
      <c r="X43" s="50"/>
      <c r="Y43" s="50"/>
      <c r="Z43" s="51"/>
      <c r="AA43" s="55">
        <f>SUM(AA27:AA42)</f>
        <v>1609</v>
      </c>
      <c r="AB43" s="33" t="s">
        <v>120</v>
      </c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6"/>
    </row>
    <row r="44" spans="1:66" ht="10.95" customHeight="1" x14ac:dyDescent="0.2">
      <c r="A44" s="31">
        <v>2025</v>
      </c>
      <c r="B44" s="49" t="s">
        <v>121</v>
      </c>
      <c r="C44" s="50"/>
      <c r="D44" s="50"/>
      <c r="E44" s="50"/>
      <c r="F44" s="51"/>
      <c r="G44" s="49" t="s">
        <v>121</v>
      </c>
      <c r="H44" s="50"/>
      <c r="I44" s="50"/>
      <c r="J44" s="50"/>
      <c r="K44" s="51"/>
      <c r="L44" s="49" t="s">
        <v>121</v>
      </c>
      <c r="M44" s="50"/>
      <c r="N44" s="50"/>
      <c r="O44" s="50"/>
      <c r="P44" s="51"/>
      <c r="Q44" s="49" t="s">
        <v>121</v>
      </c>
      <c r="R44" s="50"/>
      <c r="S44" s="50"/>
      <c r="T44" s="50"/>
      <c r="U44" s="51"/>
      <c r="V44" s="49" t="s">
        <v>121</v>
      </c>
      <c r="W44" s="50"/>
      <c r="X44" s="50"/>
      <c r="Y44" s="50"/>
      <c r="Z44" s="51"/>
      <c r="AA44" s="56"/>
      <c r="AB44" s="34" t="s">
        <v>122</v>
      </c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6"/>
    </row>
    <row r="45" spans="1:66" ht="10.95" customHeight="1" x14ac:dyDescent="0.2">
      <c r="A45" s="31" t="s">
        <v>125</v>
      </c>
      <c r="B45" s="52">
        <f>SUM(C27:C42)</f>
        <v>502</v>
      </c>
      <c r="C45" s="53"/>
      <c r="D45" s="53"/>
      <c r="E45" s="53"/>
      <c r="F45" s="54"/>
      <c r="G45" s="52">
        <f t="shared" ref="G45" si="21">SUM(H27:H42)</f>
        <v>415</v>
      </c>
      <c r="H45" s="53"/>
      <c r="I45" s="53"/>
      <c r="J45" s="53"/>
      <c r="K45" s="54"/>
      <c r="L45" s="52">
        <f t="shared" ref="L45" si="22">SUM(M27:M42)</f>
        <v>357</v>
      </c>
      <c r="M45" s="53"/>
      <c r="N45" s="53"/>
      <c r="O45" s="53"/>
      <c r="P45" s="54"/>
      <c r="Q45" s="52">
        <f>SUM(R27:R42)</f>
        <v>164</v>
      </c>
      <c r="R45" s="53"/>
      <c r="S45" s="53"/>
      <c r="T45" s="53"/>
      <c r="U45" s="54"/>
      <c r="V45" s="52">
        <f>SUM(W27:W42)</f>
        <v>171</v>
      </c>
      <c r="W45" s="53"/>
      <c r="X45" s="53"/>
      <c r="Y45" s="53"/>
      <c r="Z45" s="54"/>
      <c r="AA45" s="57"/>
      <c r="AB45" s="32">
        <f>SUM(AA27:AA42)/16</f>
        <v>100.5625</v>
      </c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6"/>
    </row>
    <row r="46" spans="1:66" x14ac:dyDescent="0.2">
      <c r="B46" s="29"/>
      <c r="C46" s="30"/>
      <c r="D46" s="30"/>
      <c r="E46" s="30"/>
      <c r="F46" s="30"/>
      <c r="G46" s="29"/>
      <c r="H46" s="30"/>
      <c r="I46" s="30"/>
      <c r="J46" s="30"/>
      <c r="K46" s="30"/>
      <c r="L46" s="29"/>
      <c r="M46" s="30"/>
      <c r="N46" s="30"/>
      <c r="O46" s="30"/>
      <c r="P46" s="30"/>
      <c r="Q46" s="29"/>
      <c r="R46" s="30"/>
      <c r="S46" s="30"/>
      <c r="T46" s="30"/>
      <c r="U46" s="30"/>
      <c r="V46" s="29"/>
    </row>
    <row r="47" spans="1:66" ht="13.2" x14ac:dyDescent="0.25">
      <c r="A47" s="58" t="s">
        <v>108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3"/>
      <c r="AD47" s="48" t="s">
        <v>149</v>
      </c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</row>
    <row r="48" spans="1:66" ht="10.95" customHeight="1" x14ac:dyDescent="0.2">
      <c r="A48" s="7" t="s">
        <v>4</v>
      </c>
      <c r="B48" s="62" t="s">
        <v>110</v>
      </c>
      <c r="C48" s="62"/>
      <c r="D48" s="62"/>
      <c r="E48" s="62"/>
      <c r="F48" s="62"/>
      <c r="G48" s="62" t="s">
        <v>111</v>
      </c>
      <c r="H48" s="62"/>
      <c r="I48" s="62"/>
      <c r="J48" s="62"/>
      <c r="K48" s="62"/>
      <c r="L48" s="62" t="s">
        <v>112</v>
      </c>
      <c r="M48" s="62"/>
      <c r="N48" s="62"/>
      <c r="O48" s="62"/>
      <c r="P48" s="62"/>
      <c r="Q48" s="62" t="s">
        <v>113</v>
      </c>
      <c r="R48" s="62"/>
      <c r="S48" s="62"/>
      <c r="T48" s="62"/>
      <c r="U48" s="62"/>
      <c r="V48" s="62" t="s">
        <v>114</v>
      </c>
      <c r="W48" s="62"/>
      <c r="X48" s="62"/>
      <c r="Y48" s="62"/>
      <c r="Z48" s="62"/>
      <c r="AA48" s="7" t="s">
        <v>5</v>
      </c>
      <c r="AB48" s="7" t="s">
        <v>10</v>
      </c>
      <c r="AD48" s="47" t="s">
        <v>49</v>
      </c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6"/>
    </row>
    <row r="49" spans="1:47" ht="10.95" customHeight="1" x14ac:dyDescent="0.2">
      <c r="A49" s="7" t="s">
        <v>8</v>
      </c>
      <c r="B49" s="9" t="s">
        <v>3</v>
      </c>
      <c r="C49" s="7" t="s">
        <v>0</v>
      </c>
      <c r="D49" s="8" t="s">
        <v>1</v>
      </c>
      <c r="E49" s="7" t="s">
        <v>2</v>
      </c>
      <c r="F49" s="7" t="s">
        <v>7</v>
      </c>
      <c r="G49" s="9" t="s">
        <v>3</v>
      </c>
      <c r="H49" s="7" t="s">
        <v>0</v>
      </c>
      <c r="I49" s="8" t="s">
        <v>1</v>
      </c>
      <c r="J49" s="7" t="s">
        <v>2</v>
      </c>
      <c r="K49" s="7" t="s">
        <v>7</v>
      </c>
      <c r="L49" s="9" t="s">
        <v>3</v>
      </c>
      <c r="M49" s="7" t="s">
        <v>0</v>
      </c>
      <c r="N49" s="8" t="s">
        <v>1</v>
      </c>
      <c r="O49" s="7" t="s">
        <v>2</v>
      </c>
      <c r="P49" s="7" t="s">
        <v>7</v>
      </c>
      <c r="Q49" s="9" t="s">
        <v>3</v>
      </c>
      <c r="R49" s="7" t="s">
        <v>0</v>
      </c>
      <c r="S49" s="8" t="s">
        <v>1</v>
      </c>
      <c r="T49" s="7" t="s">
        <v>2</v>
      </c>
      <c r="U49" s="7" t="s">
        <v>7</v>
      </c>
      <c r="V49" s="9" t="s">
        <v>3</v>
      </c>
      <c r="W49" s="7" t="s">
        <v>0</v>
      </c>
      <c r="X49" s="7" t="s">
        <v>1</v>
      </c>
      <c r="Y49" s="7" t="s">
        <v>2</v>
      </c>
      <c r="Z49" s="7" t="s">
        <v>7</v>
      </c>
      <c r="AA49" s="7" t="s">
        <v>6</v>
      </c>
      <c r="AB49" s="7" t="s">
        <v>9</v>
      </c>
      <c r="AD49" s="10" t="s">
        <v>19</v>
      </c>
      <c r="AE49" s="10" t="s">
        <v>21</v>
      </c>
      <c r="AF49" s="10" t="s">
        <v>22</v>
      </c>
      <c r="AG49" s="10" t="s">
        <v>27</v>
      </c>
      <c r="AH49" s="10" t="s">
        <v>26</v>
      </c>
      <c r="AI49" s="10" t="s">
        <v>25</v>
      </c>
      <c r="AJ49" s="10" t="s">
        <v>24</v>
      </c>
      <c r="AK49" s="10" t="s">
        <v>44</v>
      </c>
      <c r="AL49" s="10" t="s">
        <v>29</v>
      </c>
      <c r="AM49" s="10" t="s">
        <v>106</v>
      </c>
      <c r="AN49" s="10" t="s">
        <v>107</v>
      </c>
      <c r="AO49" s="10" t="s">
        <v>23</v>
      </c>
      <c r="AP49" s="10" t="s">
        <v>43</v>
      </c>
      <c r="AQ49" s="10" t="s">
        <v>30</v>
      </c>
      <c r="AR49" s="10" t="s">
        <v>31</v>
      </c>
      <c r="AS49" s="10" t="s">
        <v>28</v>
      </c>
      <c r="AT49" s="10" t="s">
        <v>46</v>
      </c>
      <c r="AU49" s="11" t="s">
        <v>13</v>
      </c>
    </row>
    <row r="50" spans="1:47" ht="10.95" customHeight="1" x14ac:dyDescent="0.2">
      <c r="A50" s="12">
        <v>1</v>
      </c>
      <c r="B50" s="23" t="s">
        <v>33</v>
      </c>
      <c r="C50" s="24">
        <v>8</v>
      </c>
      <c r="D50" s="25">
        <v>37.200000000000003</v>
      </c>
      <c r="E50" s="26">
        <v>5700</v>
      </c>
      <c r="F50" s="27">
        <v>11</v>
      </c>
      <c r="G50" s="23" t="s">
        <v>103</v>
      </c>
      <c r="H50" s="24">
        <v>10</v>
      </c>
      <c r="I50" s="25">
        <v>48</v>
      </c>
      <c r="J50" s="26">
        <v>7740</v>
      </c>
      <c r="K50" s="27">
        <v>6</v>
      </c>
      <c r="L50" s="23" t="s">
        <v>57</v>
      </c>
      <c r="M50" s="24">
        <v>7</v>
      </c>
      <c r="N50" s="25">
        <v>46</v>
      </c>
      <c r="O50" s="26">
        <v>5820</v>
      </c>
      <c r="P50" s="27">
        <v>9</v>
      </c>
      <c r="Q50" s="23" t="s">
        <v>18</v>
      </c>
      <c r="R50" s="24">
        <v>8</v>
      </c>
      <c r="S50" s="25">
        <v>35.1</v>
      </c>
      <c r="T50" s="26">
        <v>5840</v>
      </c>
      <c r="U50" s="27">
        <v>5</v>
      </c>
      <c r="V50" s="23" t="s">
        <v>65</v>
      </c>
      <c r="W50" s="24">
        <v>2</v>
      </c>
      <c r="X50" s="25">
        <v>25</v>
      </c>
      <c r="Y50" s="26">
        <v>1280</v>
      </c>
      <c r="Z50" s="27">
        <v>14</v>
      </c>
      <c r="AA50" s="18">
        <f>SUM(C50,H50,M50,R50,W50)</f>
        <v>35</v>
      </c>
      <c r="AB50" s="28">
        <f>SUM(AA50)-42</f>
        <v>-7</v>
      </c>
      <c r="AD50" s="19">
        <v>1</v>
      </c>
      <c r="AE50" s="12">
        <v>4</v>
      </c>
      <c r="AF50" s="12">
        <v>-27</v>
      </c>
      <c r="AG50" s="12">
        <v>7</v>
      </c>
      <c r="AH50" s="12">
        <v>-5</v>
      </c>
      <c r="AI50" s="12">
        <v>-7</v>
      </c>
      <c r="AJ50" s="12">
        <v>3</v>
      </c>
      <c r="AK50" s="12">
        <v>-3</v>
      </c>
      <c r="AL50" s="12">
        <v>2</v>
      </c>
      <c r="AM50" s="12">
        <v>26</v>
      </c>
      <c r="AN50" s="12">
        <v>-2</v>
      </c>
      <c r="AO50" s="12">
        <v>-16</v>
      </c>
      <c r="AP50" s="12">
        <v>-7</v>
      </c>
      <c r="AQ50" s="12">
        <v>5</v>
      </c>
      <c r="AR50" s="12">
        <v>32</v>
      </c>
      <c r="AS50" s="12">
        <v>10</v>
      </c>
      <c r="AT50" s="12">
        <v>-22</v>
      </c>
      <c r="AU50" s="20">
        <f t="shared" ref="AU50:AU55" si="23">SUM(AE50:AT50)/16</f>
        <v>0</v>
      </c>
    </row>
    <row r="51" spans="1:47" ht="10.95" customHeight="1" x14ac:dyDescent="0.2">
      <c r="A51" s="21">
        <v>2</v>
      </c>
      <c r="B51" s="37" t="s">
        <v>74</v>
      </c>
      <c r="C51" s="38">
        <v>15</v>
      </c>
      <c r="D51" s="39">
        <v>37.5</v>
      </c>
      <c r="E51" s="40">
        <v>10280</v>
      </c>
      <c r="F51" s="41">
        <v>3</v>
      </c>
      <c r="G51" s="37" t="s">
        <v>40</v>
      </c>
      <c r="H51" s="38">
        <v>7</v>
      </c>
      <c r="I51" s="39">
        <v>34</v>
      </c>
      <c r="J51" s="40">
        <v>4860</v>
      </c>
      <c r="K51" s="41">
        <v>13</v>
      </c>
      <c r="L51" s="37" t="s">
        <v>59</v>
      </c>
      <c r="M51" s="38">
        <v>5</v>
      </c>
      <c r="N51" s="39">
        <v>33.1</v>
      </c>
      <c r="O51" s="40">
        <v>3180</v>
      </c>
      <c r="P51" s="41">
        <v>13</v>
      </c>
      <c r="Q51" s="37" t="s">
        <v>102</v>
      </c>
      <c r="R51" s="38">
        <v>6</v>
      </c>
      <c r="S51" s="39">
        <v>34</v>
      </c>
      <c r="T51" s="40">
        <v>4580</v>
      </c>
      <c r="U51" s="41">
        <v>9</v>
      </c>
      <c r="V51" s="37" t="s">
        <v>101</v>
      </c>
      <c r="W51" s="38">
        <v>4</v>
      </c>
      <c r="X51" s="39">
        <v>35</v>
      </c>
      <c r="Y51" s="40">
        <v>2800</v>
      </c>
      <c r="Z51" s="41">
        <v>9</v>
      </c>
      <c r="AA51" s="42">
        <f>SUM(C51,H51,M51,R51,W51)</f>
        <v>37</v>
      </c>
      <c r="AB51" s="20">
        <f t="shared" ref="AB51:AB65" si="24">SUM(AA51)-42</f>
        <v>-5</v>
      </c>
      <c r="AD51" s="19">
        <v>2</v>
      </c>
      <c r="AE51" s="12">
        <v>3</v>
      </c>
      <c r="AF51" s="12">
        <v>-7</v>
      </c>
      <c r="AG51" s="12">
        <v>10</v>
      </c>
      <c r="AH51" s="12">
        <v>-7</v>
      </c>
      <c r="AI51" s="12">
        <v>-3</v>
      </c>
      <c r="AJ51" s="12">
        <v>-22</v>
      </c>
      <c r="AK51" s="12">
        <v>-5</v>
      </c>
      <c r="AL51" s="12">
        <v>26</v>
      </c>
      <c r="AM51" s="12">
        <v>-2</v>
      </c>
      <c r="AN51" s="12">
        <v>32</v>
      </c>
      <c r="AO51" s="12">
        <v>4</v>
      </c>
      <c r="AP51" s="12">
        <v>-27</v>
      </c>
      <c r="AQ51" s="12">
        <v>7</v>
      </c>
      <c r="AR51" s="12">
        <v>-16</v>
      </c>
      <c r="AS51" s="12">
        <v>5</v>
      </c>
      <c r="AT51" s="12">
        <v>2</v>
      </c>
      <c r="AU51" s="20">
        <f t="shared" si="23"/>
        <v>0</v>
      </c>
    </row>
    <row r="52" spans="1:47" ht="10.95" customHeight="1" x14ac:dyDescent="0.2">
      <c r="A52" s="12">
        <v>3</v>
      </c>
      <c r="B52" s="13" t="s">
        <v>89</v>
      </c>
      <c r="C52" s="14">
        <v>13</v>
      </c>
      <c r="D52" s="15">
        <v>41.2</v>
      </c>
      <c r="E52" s="16">
        <v>9560</v>
      </c>
      <c r="F52" s="17">
        <v>4</v>
      </c>
      <c r="G52" s="13" t="s">
        <v>37</v>
      </c>
      <c r="H52" s="14">
        <v>14</v>
      </c>
      <c r="I52" s="15">
        <v>37.299999999999997</v>
      </c>
      <c r="J52" s="16">
        <v>9880</v>
      </c>
      <c r="K52" s="17">
        <v>4</v>
      </c>
      <c r="L52" s="13" t="s">
        <v>82</v>
      </c>
      <c r="M52" s="14">
        <v>3</v>
      </c>
      <c r="N52" s="15">
        <v>33.200000000000003</v>
      </c>
      <c r="O52" s="16">
        <v>2000</v>
      </c>
      <c r="P52" s="17">
        <v>16</v>
      </c>
      <c r="Q52" s="13" t="s">
        <v>96</v>
      </c>
      <c r="R52" s="14">
        <v>7</v>
      </c>
      <c r="S52" s="15">
        <v>31.5</v>
      </c>
      <c r="T52" s="16">
        <v>4860</v>
      </c>
      <c r="U52" s="17">
        <v>8</v>
      </c>
      <c r="V52" s="13" t="s">
        <v>38</v>
      </c>
      <c r="W52" s="14">
        <v>8</v>
      </c>
      <c r="X52" s="15">
        <v>36.799999999999997</v>
      </c>
      <c r="Y52" s="16">
        <v>5620</v>
      </c>
      <c r="Z52" s="17">
        <v>4</v>
      </c>
      <c r="AA52" s="18">
        <f t="shared" ref="AA52:AA65" si="25">SUM(C52,H52,M52,R52,W52)</f>
        <v>45</v>
      </c>
      <c r="AB52" s="28">
        <f t="shared" si="24"/>
        <v>3</v>
      </c>
      <c r="AD52" s="19">
        <v>3</v>
      </c>
      <c r="AE52" s="12">
        <v>7</v>
      </c>
      <c r="AF52" s="12">
        <v>-7</v>
      </c>
      <c r="AG52" s="12">
        <v>-16</v>
      </c>
      <c r="AH52" s="12">
        <v>4</v>
      </c>
      <c r="AI52" s="12">
        <v>10</v>
      </c>
      <c r="AJ52" s="12">
        <v>26</v>
      </c>
      <c r="AK52" s="12">
        <v>5</v>
      </c>
      <c r="AL52" s="12">
        <v>-7</v>
      </c>
      <c r="AM52" s="12">
        <v>-22</v>
      </c>
      <c r="AN52" s="12">
        <v>-27</v>
      </c>
      <c r="AO52" s="12">
        <v>-3</v>
      </c>
      <c r="AP52" s="12">
        <v>2</v>
      </c>
      <c r="AQ52" s="12">
        <v>-5</v>
      </c>
      <c r="AR52" s="12">
        <v>-2</v>
      </c>
      <c r="AS52" s="12">
        <v>32</v>
      </c>
      <c r="AT52" s="12">
        <v>3</v>
      </c>
      <c r="AU52" s="20">
        <f t="shared" si="23"/>
        <v>0</v>
      </c>
    </row>
    <row r="53" spans="1:47" ht="10.95" customHeight="1" x14ac:dyDescent="0.2">
      <c r="A53" s="21">
        <v>4</v>
      </c>
      <c r="B53" s="37" t="s">
        <v>79</v>
      </c>
      <c r="C53" s="38">
        <v>5</v>
      </c>
      <c r="D53" s="39">
        <v>30</v>
      </c>
      <c r="E53" s="40">
        <v>3400</v>
      </c>
      <c r="F53" s="41">
        <v>14</v>
      </c>
      <c r="G53" s="37" t="s">
        <v>32</v>
      </c>
      <c r="H53" s="38">
        <v>4</v>
      </c>
      <c r="I53" s="39">
        <v>34.200000000000003</v>
      </c>
      <c r="J53" s="40">
        <v>2900</v>
      </c>
      <c r="K53" s="41">
        <v>15</v>
      </c>
      <c r="L53" s="37" t="s">
        <v>100</v>
      </c>
      <c r="M53" s="38">
        <v>4</v>
      </c>
      <c r="N53" s="39">
        <v>28</v>
      </c>
      <c r="O53" s="40">
        <v>2440</v>
      </c>
      <c r="P53" s="41">
        <v>14</v>
      </c>
      <c r="Q53" s="37" t="s">
        <v>58</v>
      </c>
      <c r="R53" s="38">
        <v>0</v>
      </c>
      <c r="S53" s="39"/>
      <c r="T53" s="40">
        <v>0</v>
      </c>
      <c r="U53" s="41">
        <v>16</v>
      </c>
      <c r="V53" s="37" t="s">
        <v>98</v>
      </c>
      <c r="W53" s="38">
        <v>2</v>
      </c>
      <c r="X53" s="39">
        <v>32</v>
      </c>
      <c r="Y53" s="40">
        <v>1380</v>
      </c>
      <c r="Z53" s="41">
        <v>13</v>
      </c>
      <c r="AA53" s="42">
        <f t="shared" si="25"/>
        <v>15</v>
      </c>
      <c r="AB53" s="20">
        <f t="shared" si="24"/>
        <v>-27</v>
      </c>
      <c r="AD53" s="19">
        <v>4</v>
      </c>
      <c r="AE53" s="12">
        <v>26</v>
      </c>
      <c r="AF53" s="12">
        <v>10</v>
      </c>
      <c r="AG53" s="12">
        <v>-7</v>
      </c>
      <c r="AH53" s="12">
        <v>-2</v>
      </c>
      <c r="AI53" s="12">
        <v>32</v>
      </c>
      <c r="AJ53" s="12">
        <v>-16</v>
      </c>
      <c r="AK53" s="12">
        <v>-7</v>
      </c>
      <c r="AL53" s="12">
        <v>3</v>
      </c>
      <c r="AM53" s="12">
        <v>4</v>
      </c>
      <c r="AN53" s="12">
        <v>-5</v>
      </c>
      <c r="AO53" s="12">
        <v>-22</v>
      </c>
      <c r="AP53" s="12">
        <v>5</v>
      </c>
      <c r="AQ53" s="12">
        <v>-3</v>
      </c>
      <c r="AR53" s="12">
        <v>-27</v>
      </c>
      <c r="AS53" s="12">
        <v>2</v>
      </c>
      <c r="AT53" s="12">
        <v>7</v>
      </c>
      <c r="AU53" s="20">
        <f t="shared" si="23"/>
        <v>0</v>
      </c>
    </row>
    <row r="54" spans="1:47" ht="10.95" customHeight="1" x14ac:dyDescent="0.2">
      <c r="A54" s="12">
        <v>5</v>
      </c>
      <c r="B54" s="13" t="s">
        <v>39</v>
      </c>
      <c r="C54" s="14">
        <v>12</v>
      </c>
      <c r="D54" s="15">
        <v>50</v>
      </c>
      <c r="E54" s="16">
        <v>8840</v>
      </c>
      <c r="F54" s="17">
        <v>5</v>
      </c>
      <c r="G54" s="13" t="s">
        <v>66</v>
      </c>
      <c r="H54" s="14">
        <v>15</v>
      </c>
      <c r="I54" s="15">
        <v>42.3</v>
      </c>
      <c r="J54" s="16">
        <v>10500</v>
      </c>
      <c r="K54" s="17">
        <v>2</v>
      </c>
      <c r="L54" s="13" t="s">
        <v>86</v>
      </c>
      <c r="M54" s="14">
        <v>8</v>
      </c>
      <c r="N54" s="15">
        <v>32</v>
      </c>
      <c r="O54" s="16">
        <v>5500</v>
      </c>
      <c r="P54" s="17">
        <v>10</v>
      </c>
      <c r="Q54" s="13" t="s">
        <v>105</v>
      </c>
      <c r="R54" s="14">
        <v>0</v>
      </c>
      <c r="S54" s="15"/>
      <c r="T54" s="16">
        <v>0</v>
      </c>
      <c r="U54" s="17">
        <v>16</v>
      </c>
      <c r="V54" s="13" t="s">
        <v>47</v>
      </c>
      <c r="W54" s="14">
        <v>4</v>
      </c>
      <c r="X54" s="15">
        <v>27</v>
      </c>
      <c r="Y54" s="16">
        <v>2380</v>
      </c>
      <c r="Z54" s="17">
        <v>12</v>
      </c>
      <c r="AA54" s="18">
        <f t="shared" si="25"/>
        <v>39</v>
      </c>
      <c r="AB54" s="28">
        <f t="shared" si="24"/>
        <v>-3</v>
      </c>
      <c r="AD54" s="19">
        <v>5</v>
      </c>
      <c r="AE54" s="12">
        <v>5</v>
      </c>
      <c r="AF54" s="12">
        <v>4</v>
      </c>
      <c r="AG54" s="12">
        <v>3</v>
      </c>
      <c r="AH54" s="12">
        <v>-27</v>
      </c>
      <c r="AI54" s="12">
        <v>2</v>
      </c>
      <c r="AJ54" s="12">
        <v>-2</v>
      </c>
      <c r="AK54" s="12">
        <v>10</v>
      </c>
      <c r="AL54" s="12">
        <v>32</v>
      </c>
      <c r="AM54" s="12">
        <v>7</v>
      </c>
      <c r="AN54" s="12">
        <v>-16</v>
      </c>
      <c r="AO54" s="12">
        <v>-7</v>
      </c>
      <c r="AP54" s="12">
        <v>-7</v>
      </c>
      <c r="AQ54" s="12">
        <v>-22</v>
      </c>
      <c r="AR54" s="12">
        <v>26</v>
      </c>
      <c r="AS54" s="12">
        <v>-5</v>
      </c>
      <c r="AT54" s="12">
        <v>-3</v>
      </c>
      <c r="AU54" s="20">
        <f t="shared" si="23"/>
        <v>0</v>
      </c>
    </row>
    <row r="55" spans="1:47" ht="10.95" customHeight="1" x14ac:dyDescent="0.2">
      <c r="A55" s="21">
        <v>6</v>
      </c>
      <c r="B55" s="37" t="s">
        <v>69</v>
      </c>
      <c r="C55" s="38">
        <v>25</v>
      </c>
      <c r="D55" s="39">
        <v>34.299999999999997</v>
      </c>
      <c r="E55" s="40">
        <v>17200</v>
      </c>
      <c r="F55" s="41">
        <v>1</v>
      </c>
      <c r="G55" s="37" t="s">
        <v>129</v>
      </c>
      <c r="H55" s="38">
        <v>7</v>
      </c>
      <c r="I55" s="39">
        <v>33</v>
      </c>
      <c r="J55" s="40">
        <v>4760</v>
      </c>
      <c r="K55" s="41">
        <v>14</v>
      </c>
      <c r="L55" s="37" t="s">
        <v>76</v>
      </c>
      <c r="M55" s="38">
        <v>16</v>
      </c>
      <c r="N55" s="39">
        <v>33</v>
      </c>
      <c r="O55" s="40">
        <v>10680</v>
      </c>
      <c r="P55" s="41">
        <v>2</v>
      </c>
      <c r="Q55" s="37" t="s">
        <v>17</v>
      </c>
      <c r="R55" s="38">
        <v>16</v>
      </c>
      <c r="S55" s="39">
        <v>35</v>
      </c>
      <c r="T55" s="40">
        <v>11340</v>
      </c>
      <c r="U55" s="41">
        <v>2</v>
      </c>
      <c r="V55" s="37" t="s">
        <v>88</v>
      </c>
      <c r="W55" s="38">
        <v>4</v>
      </c>
      <c r="X55" s="39">
        <v>33</v>
      </c>
      <c r="Y55" s="40">
        <v>2580</v>
      </c>
      <c r="Z55" s="41">
        <v>11</v>
      </c>
      <c r="AA55" s="42">
        <f t="shared" si="25"/>
        <v>68</v>
      </c>
      <c r="AB55" s="20">
        <f t="shared" si="24"/>
        <v>26</v>
      </c>
      <c r="AD55" s="21" t="s">
        <v>20</v>
      </c>
      <c r="AE55" s="21">
        <f>SUM(AE50:AE54)</f>
        <v>45</v>
      </c>
      <c r="AF55" s="21">
        <f t="shared" ref="AF55:AK55" si="26">SUM(AF50:AF54)</f>
        <v>-27</v>
      </c>
      <c r="AG55" s="21">
        <f t="shared" si="26"/>
        <v>-3</v>
      </c>
      <c r="AH55" s="21">
        <f t="shared" si="26"/>
        <v>-37</v>
      </c>
      <c r="AI55" s="21">
        <f t="shared" si="26"/>
        <v>34</v>
      </c>
      <c r="AJ55" s="21">
        <f t="shared" si="26"/>
        <v>-11</v>
      </c>
      <c r="AK55" s="21">
        <f t="shared" si="26"/>
        <v>0</v>
      </c>
      <c r="AL55" s="21">
        <f>SUM(AL50:AL54)</f>
        <v>56</v>
      </c>
      <c r="AM55" s="21">
        <f t="shared" ref="AM55:AO55" si="27">SUM(AM50:AM54)</f>
        <v>13</v>
      </c>
      <c r="AN55" s="21">
        <f t="shared" si="27"/>
        <v>-18</v>
      </c>
      <c r="AO55" s="21">
        <f t="shared" si="27"/>
        <v>-44</v>
      </c>
      <c r="AP55" s="21">
        <f>SUM(AP50:AP54)</f>
        <v>-34</v>
      </c>
      <c r="AQ55" s="21">
        <f>SUM(AQ50:AQ54)</f>
        <v>-18</v>
      </c>
      <c r="AR55" s="21">
        <f>SUM(AR50:AR54)</f>
        <v>13</v>
      </c>
      <c r="AS55" s="21">
        <f>SUM(AS50:AS54)</f>
        <v>44</v>
      </c>
      <c r="AT55" s="21">
        <f>SUM(AT50:AT54)</f>
        <v>-13</v>
      </c>
      <c r="AU55" s="20">
        <f t="shared" si="23"/>
        <v>0</v>
      </c>
    </row>
    <row r="56" spans="1:47" ht="10.95" customHeight="1" x14ac:dyDescent="0.2">
      <c r="A56" s="12">
        <v>7</v>
      </c>
      <c r="B56" s="13" t="s">
        <v>75</v>
      </c>
      <c r="C56" s="14">
        <v>4</v>
      </c>
      <c r="D56" s="15">
        <v>42</v>
      </c>
      <c r="E56" s="16">
        <v>3240</v>
      </c>
      <c r="F56" s="17">
        <v>15</v>
      </c>
      <c r="G56" s="13" t="s">
        <v>99</v>
      </c>
      <c r="H56" s="14">
        <v>14</v>
      </c>
      <c r="I56" s="15">
        <v>34</v>
      </c>
      <c r="J56" s="16">
        <v>10180</v>
      </c>
      <c r="K56" s="17">
        <v>3</v>
      </c>
      <c r="L56" s="13" t="s">
        <v>56</v>
      </c>
      <c r="M56" s="14">
        <v>11</v>
      </c>
      <c r="N56" s="15">
        <v>46</v>
      </c>
      <c r="O56" s="16">
        <v>7840</v>
      </c>
      <c r="P56" s="17">
        <v>7</v>
      </c>
      <c r="Q56" s="13" t="s">
        <v>77</v>
      </c>
      <c r="R56" s="14">
        <v>5</v>
      </c>
      <c r="S56" s="15">
        <v>33.299999999999997</v>
      </c>
      <c r="T56" s="16">
        <v>3320</v>
      </c>
      <c r="U56" s="17">
        <v>12</v>
      </c>
      <c r="V56" s="13" t="s">
        <v>62</v>
      </c>
      <c r="W56" s="14">
        <v>1</v>
      </c>
      <c r="X56" s="15">
        <v>30</v>
      </c>
      <c r="Y56" s="16">
        <v>700</v>
      </c>
      <c r="Z56" s="17">
        <v>16</v>
      </c>
      <c r="AA56" s="18">
        <f t="shared" si="25"/>
        <v>35</v>
      </c>
      <c r="AB56" s="28">
        <f t="shared" si="24"/>
        <v>-7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2"/>
    </row>
    <row r="57" spans="1:47" ht="10.95" customHeight="1" x14ac:dyDescent="0.2">
      <c r="A57" s="21">
        <v>8</v>
      </c>
      <c r="B57" s="37" t="s">
        <v>83</v>
      </c>
      <c r="C57" s="38">
        <v>5</v>
      </c>
      <c r="D57" s="39">
        <v>42.5</v>
      </c>
      <c r="E57" s="40">
        <v>3820</v>
      </c>
      <c r="F57" s="41">
        <v>13</v>
      </c>
      <c r="G57" s="37" t="s">
        <v>73</v>
      </c>
      <c r="H57" s="38">
        <v>10</v>
      </c>
      <c r="I57" s="39">
        <v>42</v>
      </c>
      <c r="J57" s="40">
        <v>7560</v>
      </c>
      <c r="K57" s="41">
        <v>7</v>
      </c>
      <c r="L57" s="37" t="s">
        <v>60</v>
      </c>
      <c r="M57" s="38">
        <v>3</v>
      </c>
      <c r="N57" s="39">
        <v>33</v>
      </c>
      <c r="O57" s="40">
        <v>2060</v>
      </c>
      <c r="P57" s="41">
        <v>15</v>
      </c>
      <c r="Q57" s="37" t="s">
        <v>104</v>
      </c>
      <c r="R57" s="38">
        <v>1</v>
      </c>
      <c r="S57" s="39">
        <v>28.5</v>
      </c>
      <c r="T57" s="40">
        <v>680</v>
      </c>
      <c r="U57" s="41">
        <v>14</v>
      </c>
      <c r="V57" s="37" t="s">
        <v>80</v>
      </c>
      <c r="W57" s="38">
        <v>1</v>
      </c>
      <c r="X57" s="39">
        <v>31.2</v>
      </c>
      <c r="Y57" s="40">
        <v>740</v>
      </c>
      <c r="Z57" s="41">
        <v>15</v>
      </c>
      <c r="AA57" s="42">
        <f t="shared" si="25"/>
        <v>20</v>
      </c>
      <c r="AB57" s="20">
        <f t="shared" si="24"/>
        <v>-22</v>
      </c>
      <c r="AD57" s="59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1"/>
    </row>
    <row r="58" spans="1:47" ht="10.95" customHeight="1" x14ac:dyDescent="0.2">
      <c r="A58" s="12">
        <v>9</v>
      </c>
      <c r="B58" s="13" t="s">
        <v>97</v>
      </c>
      <c r="C58" s="14">
        <v>8</v>
      </c>
      <c r="D58" s="15">
        <v>38</v>
      </c>
      <c r="E58" s="16">
        <v>5780</v>
      </c>
      <c r="F58" s="17">
        <v>10</v>
      </c>
      <c r="G58" s="13" t="s">
        <v>53</v>
      </c>
      <c r="H58" s="14">
        <v>13</v>
      </c>
      <c r="I58" s="15">
        <v>33.5</v>
      </c>
      <c r="J58" s="16">
        <v>8600</v>
      </c>
      <c r="K58" s="17">
        <v>5</v>
      </c>
      <c r="L58" s="13" t="s">
        <v>42</v>
      </c>
      <c r="M58" s="14">
        <v>14</v>
      </c>
      <c r="N58" s="15">
        <v>34</v>
      </c>
      <c r="O58" s="16">
        <v>9180</v>
      </c>
      <c r="P58" s="17">
        <v>4</v>
      </c>
      <c r="Q58" s="13" t="s">
        <v>85</v>
      </c>
      <c r="R58" s="14">
        <v>12</v>
      </c>
      <c r="S58" s="15">
        <v>38.299999999999997</v>
      </c>
      <c r="T58" s="16">
        <v>8360</v>
      </c>
      <c r="U58" s="17">
        <v>3</v>
      </c>
      <c r="V58" s="13" t="s">
        <v>50</v>
      </c>
      <c r="W58" s="14">
        <v>5</v>
      </c>
      <c r="X58" s="15">
        <v>34.1</v>
      </c>
      <c r="Y58" s="16">
        <v>3520</v>
      </c>
      <c r="Z58" s="17">
        <v>7</v>
      </c>
      <c r="AA58" s="18">
        <f t="shared" si="25"/>
        <v>52</v>
      </c>
      <c r="AB58" s="28">
        <f t="shared" si="24"/>
        <v>10</v>
      </c>
      <c r="AD58" s="47" t="s">
        <v>150</v>
      </c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</row>
    <row r="59" spans="1:47" ht="10.95" customHeight="1" x14ac:dyDescent="0.2">
      <c r="A59" s="21">
        <v>10</v>
      </c>
      <c r="B59" s="37" t="s">
        <v>92</v>
      </c>
      <c r="C59" s="38">
        <v>9</v>
      </c>
      <c r="D59" s="39">
        <v>41.3</v>
      </c>
      <c r="E59" s="40">
        <v>6760</v>
      </c>
      <c r="F59" s="41">
        <v>7</v>
      </c>
      <c r="G59" s="37" t="s">
        <v>130</v>
      </c>
      <c r="H59" s="38">
        <v>10</v>
      </c>
      <c r="I59" s="39">
        <v>36.9</v>
      </c>
      <c r="J59" s="40">
        <v>7100</v>
      </c>
      <c r="K59" s="41">
        <v>8</v>
      </c>
      <c r="L59" s="37" t="s">
        <v>70</v>
      </c>
      <c r="M59" s="38">
        <v>9</v>
      </c>
      <c r="N59" s="39">
        <v>39</v>
      </c>
      <c r="O59" s="40">
        <v>6440</v>
      </c>
      <c r="P59" s="41">
        <v>8</v>
      </c>
      <c r="Q59" s="37" t="s">
        <v>36</v>
      </c>
      <c r="R59" s="38">
        <v>8</v>
      </c>
      <c r="S59" s="39">
        <v>38.700000000000003</v>
      </c>
      <c r="T59" s="40">
        <v>5800</v>
      </c>
      <c r="U59" s="41">
        <v>6</v>
      </c>
      <c r="V59" s="37" t="s">
        <v>72</v>
      </c>
      <c r="W59" s="38">
        <v>4</v>
      </c>
      <c r="X59" s="39">
        <v>60</v>
      </c>
      <c r="Y59" s="40">
        <v>3420</v>
      </c>
      <c r="Z59" s="41">
        <v>8</v>
      </c>
      <c r="AA59" s="42">
        <f t="shared" si="25"/>
        <v>40</v>
      </c>
      <c r="AB59" s="20">
        <f t="shared" si="24"/>
        <v>-2</v>
      </c>
      <c r="AD59" s="10" t="s">
        <v>19</v>
      </c>
      <c r="AE59" s="10" t="s">
        <v>21</v>
      </c>
      <c r="AF59" s="10" t="s">
        <v>22</v>
      </c>
      <c r="AG59" s="10" t="s">
        <v>27</v>
      </c>
      <c r="AH59" s="10" t="s">
        <v>26</v>
      </c>
      <c r="AI59" s="10" t="s">
        <v>25</v>
      </c>
      <c r="AJ59" s="10" t="s">
        <v>24</v>
      </c>
      <c r="AK59" s="10" t="s">
        <v>44</v>
      </c>
      <c r="AL59" s="10" t="s">
        <v>29</v>
      </c>
      <c r="AM59" s="10" t="s">
        <v>106</v>
      </c>
      <c r="AN59" s="10" t="s">
        <v>107</v>
      </c>
      <c r="AO59" s="10" t="s">
        <v>23</v>
      </c>
      <c r="AP59" s="10" t="s">
        <v>43</v>
      </c>
      <c r="AQ59" s="10" t="s">
        <v>30</v>
      </c>
      <c r="AR59" s="10" t="s">
        <v>31</v>
      </c>
      <c r="AS59" s="10" t="s">
        <v>28</v>
      </c>
      <c r="AT59" s="10" t="s">
        <v>46</v>
      </c>
      <c r="AU59" s="11" t="s">
        <v>13</v>
      </c>
    </row>
    <row r="60" spans="1:47" ht="10.95" customHeight="1" x14ac:dyDescent="0.2">
      <c r="A60" s="12">
        <v>11</v>
      </c>
      <c r="B60" s="13" t="s">
        <v>15</v>
      </c>
      <c r="C60" s="14">
        <v>8</v>
      </c>
      <c r="D60" s="15">
        <v>38.299999999999997</v>
      </c>
      <c r="E60" s="16">
        <v>6180</v>
      </c>
      <c r="F60" s="17">
        <v>9</v>
      </c>
      <c r="G60" s="13" t="s">
        <v>94</v>
      </c>
      <c r="H60" s="14">
        <v>9</v>
      </c>
      <c r="I60" s="15">
        <v>35.4</v>
      </c>
      <c r="J60" s="16">
        <v>6480</v>
      </c>
      <c r="K60" s="17">
        <v>9</v>
      </c>
      <c r="L60" s="13" t="s">
        <v>68</v>
      </c>
      <c r="M60" s="14">
        <v>12</v>
      </c>
      <c r="N60" s="15">
        <v>38.5</v>
      </c>
      <c r="O60" s="16">
        <v>8340</v>
      </c>
      <c r="P60" s="17">
        <v>6</v>
      </c>
      <c r="Q60" s="13" t="s">
        <v>35</v>
      </c>
      <c r="R60" s="14">
        <v>9</v>
      </c>
      <c r="S60" s="15">
        <v>43</v>
      </c>
      <c r="T60" s="16">
        <v>6640</v>
      </c>
      <c r="U60" s="17">
        <v>4</v>
      </c>
      <c r="V60" s="13" t="s">
        <v>12</v>
      </c>
      <c r="W60" s="14">
        <v>9</v>
      </c>
      <c r="X60" s="15">
        <v>34.6</v>
      </c>
      <c r="Y60" s="16">
        <v>6000</v>
      </c>
      <c r="Z60" s="17">
        <v>2</v>
      </c>
      <c r="AA60" s="18">
        <f t="shared" si="25"/>
        <v>47</v>
      </c>
      <c r="AB60" s="28">
        <f t="shared" si="24"/>
        <v>5</v>
      </c>
      <c r="AD60" s="19">
        <v>1</v>
      </c>
      <c r="AE60" s="12">
        <v>9</v>
      </c>
      <c r="AF60" s="12">
        <v>5</v>
      </c>
      <c r="AG60" s="12">
        <v>11</v>
      </c>
      <c r="AH60" s="12">
        <v>15</v>
      </c>
      <c r="AI60" s="12">
        <v>4</v>
      </c>
      <c r="AJ60" s="12">
        <v>13</v>
      </c>
      <c r="AK60" s="12">
        <v>12</v>
      </c>
      <c r="AL60" s="12">
        <v>8</v>
      </c>
      <c r="AM60" s="12">
        <v>25</v>
      </c>
      <c r="AN60" s="12">
        <v>9</v>
      </c>
      <c r="AO60" s="12">
        <v>3</v>
      </c>
      <c r="AP60" s="12">
        <v>8</v>
      </c>
      <c r="AQ60" s="12">
        <v>8</v>
      </c>
      <c r="AR60" s="12">
        <v>18</v>
      </c>
      <c r="AS60" s="12">
        <v>8</v>
      </c>
      <c r="AT60" s="12">
        <v>5</v>
      </c>
      <c r="AU60" s="20">
        <f t="shared" ref="AU60:AU65" si="28">SUM(AE60:AT60)/16</f>
        <v>10.0625</v>
      </c>
    </row>
    <row r="61" spans="1:47" ht="10.95" customHeight="1" x14ac:dyDescent="0.2">
      <c r="A61" s="21">
        <v>12</v>
      </c>
      <c r="B61" s="37" t="s">
        <v>131</v>
      </c>
      <c r="C61" s="38">
        <v>3</v>
      </c>
      <c r="D61" s="39">
        <v>27</v>
      </c>
      <c r="E61" s="40">
        <v>1880</v>
      </c>
      <c r="F61" s="41">
        <v>16</v>
      </c>
      <c r="G61" s="37" t="s">
        <v>87</v>
      </c>
      <c r="H61" s="38">
        <v>4</v>
      </c>
      <c r="I61" s="39">
        <v>28</v>
      </c>
      <c r="J61" s="40">
        <v>2520</v>
      </c>
      <c r="K61" s="41">
        <v>16</v>
      </c>
      <c r="L61" s="37" t="s">
        <v>52</v>
      </c>
      <c r="M61" s="38">
        <v>6</v>
      </c>
      <c r="N61" s="39">
        <v>31</v>
      </c>
      <c r="O61" s="40">
        <v>3760</v>
      </c>
      <c r="P61" s="41">
        <v>11</v>
      </c>
      <c r="Q61" s="37" t="s">
        <v>63</v>
      </c>
      <c r="R61" s="38">
        <v>9</v>
      </c>
      <c r="S61" s="39">
        <v>30</v>
      </c>
      <c r="T61" s="40">
        <v>5600</v>
      </c>
      <c r="U61" s="41">
        <v>7</v>
      </c>
      <c r="V61" s="37" t="s">
        <v>64</v>
      </c>
      <c r="W61" s="38">
        <v>4</v>
      </c>
      <c r="X61" s="39">
        <v>38.4</v>
      </c>
      <c r="Y61" s="40">
        <v>2720</v>
      </c>
      <c r="Z61" s="41">
        <v>10</v>
      </c>
      <c r="AA61" s="42">
        <f t="shared" si="25"/>
        <v>26</v>
      </c>
      <c r="AB61" s="20">
        <f t="shared" si="24"/>
        <v>-16</v>
      </c>
      <c r="AD61" s="19">
        <v>2</v>
      </c>
      <c r="AE61" s="12">
        <v>14</v>
      </c>
      <c r="AF61" s="12">
        <v>10</v>
      </c>
      <c r="AG61" s="12">
        <v>13</v>
      </c>
      <c r="AH61" s="12">
        <v>14</v>
      </c>
      <c r="AI61" s="12">
        <v>15</v>
      </c>
      <c r="AJ61" s="12">
        <v>10</v>
      </c>
      <c r="AK61" s="12">
        <v>7</v>
      </c>
      <c r="AL61" s="12">
        <v>7</v>
      </c>
      <c r="AM61" s="12">
        <v>10</v>
      </c>
      <c r="AN61" s="12">
        <v>20</v>
      </c>
      <c r="AO61" s="12">
        <v>9</v>
      </c>
      <c r="AP61" s="12">
        <v>4</v>
      </c>
      <c r="AQ61" s="12">
        <v>9</v>
      </c>
      <c r="AR61" s="12">
        <v>4</v>
      </c>
      <c r="AS61" s="12">
        <v>9</v>
      </c>
      <c r="AT61" s="12">
        <v>7</v>
      </c>
      <c r="AU61" s="20">
        <f t="shared" si="28"/>
        <v>10.125</v>
      </c>
    </row>
    <row r="62" spans="1:47" ht="10.95" customHeight="1" x14ac:dyDescent="0.2">
      <c r="A62" s="12">
        <v>13</v>
      </c>
      <c r="B62" s="13" t="s">
        <v>81</v>
      </c>
      <c r="C62" s="14">
        <v>8</v>
      </c>
      <c r="D62" s="15">
        <v>38.700000000000003</v>
      </c>
      <c r="E62" s="16">
        <v>5460</v>
      </c>
      <c r="F62" s="17">
        <v>12</v>
      </c>
      <c r="G62" s="13" t="s">
        <v>45</v>
      </c>
      <c r="H62" s="14">
        <v>7</v>
      </c>
      <c r="I62" s="15">
        <v>43.2</v>
      </c>
      <c r="J62" s="16">
        <v>5120</v>
      </c>
      <c r="K62" s="17">
        <v>12</v>
      </c>
      <c r="L62" s="13" t="s">
        <v>34</v>
      </c>
      <c r="M62" s="14">
        <v>15</v>
      </c>
      <c r="N62" s="15">
        <v>31.5</v>
      </c>
      <c r="O62" s="16">
        <v>9600</v>
      </c>
      <c r="P62" s="17">
        <v>3</v>
      </c>
      <c r="Q62" s="13" t="s">
        <v>84</v>
      </c>
      <c r="R62" s="14">
        <v>6</v>
      </c>
      <c r="S62" s="15">
        <v>33.200000000000003</v>
      </c>
      <c r="T62" s="16">
        <v>4200</v>
      </c>
      <c r="U62" s="17">
        <v>11</v>
      </c>
      <c r="V62" s="13" t="s">
        <v>14</v>
      </c>
      <c r="W62" s="14">
        <v>8</v>
      </c>
      <c r="X62" s="15">
        <v>32.5</v>
      </c>
      <c r="Y62" s="16">
        <v>5200</v>
      </c>
      <c r="Z62" s="17">
        <v>5</v>
      </c>
      <c r="AA62" s="18">
        <f t="shared" si="25"/>
        <v>44</v>
      </c>
      <c r="AB62" s="28">
        <f t="shared" si="24"/>
        <v>2</v>
      </c>
      <c r="AD62" s="19">
        <v>3</v>
      </c>
      <c r="AE62" s="12">
        <v>18</v>
      </c>
      <c r="AF62" s="12">
        <v>11</v>
      </c>
      <c r="AG62" s="12">
        <v>6</v>
      </c>
      <c r="AH62" s="12">
        <v>13</v>
      </c>
      <c r="AI62" s="12">
        <v>14</v>
      </c>
      <c r="AJ62" s="12">
        <v>16</v>
      </c>
      <c r="AK62" s="12">
        <v>12</v>
      </c>
      <c r="AL62" s="12">
        <v>7</v>
      </c>
      <c r="AM62" s="12">
        <v>3</v>
      </c>
      <c r="AN62" s="12">
        <v>4</v>
      </c>
      <c r="AO62" s="12">
        <v>8</v>
      </c>
      <c r="AP62" s="12">
        <v>15</v>
      </c>
      <c r="AQ62" s="12">
        <v>5</v>
      </c>
      <c r="AR62" s="12">
        <v>9</v>
      </c>
      <c r="AS62" s="12">
        <v>5</v>
      </c>
      <c r="AT62" s="12">
        <v>3</v>
      </c>
      <c r="AU62" s="20">
        <f t="shared" si="28"/>
        <v>9.3125</v>
      </c>
    </row>
    <row r="63" spans="1:47" ht="10.95" customHeight="1" x14ac:dyDescent="0.2">
      <c r="A63" s="21">
        <v>14</v>
      </c>
      <c r="B63" s="37" t="s">
        <v>90</v>
      </c>
      <c r="C63" s="38">
        <v>9</v>
      </c>
      <c r="D63" s="39">
        <v>36.6</v>
      </c>
      <c r="E63" s="40">
        <v>6720</v>
      </c>
      <c r="F63" s="41">
        <v>8</v>
      </c>
      <c r="G63" s="37" t="s">
        <v>78</v>
      </c>
      <c r="H63" s="38">
        <v>9</v>
      </c>
      <c r="I63" s="39">
        <v>43</v>
      </c>
      <c r="J63" s="40">
        <v>5920</v>
      </c>
      <c r="K63" s="41">
        <v>11</v>
      </c>
      <c r="L63" s="37" t="s">
        <v>55</v>
      </c>
      <c r="M63" s="38">
        <v>13</v>
      </c>
      <c r="N63" s="39">
        <v>31.5</v>
      </c>
      <c r="O63" s="40">
        <v>8640</v>
      </c>
      <c r="P63" s="41">
        <v>5</v>
      </c>
      <c r="Q63" s="37" t="s">
        <v>95</v>
      </c>
      <c r="R63" s="38">
        <v>4</v>
      </c>
      <c r="S63" s="39">
        <v>33.5</v>
      </c>
      <c r="T63" s="40">
        <v>2920</v>
      </c>
      <c r="U63" s="41">
        <v>13</v>
      </c>
      <c r="V63" s="37" t="s">
        <v>48</v>
      </c>
      <c r="W63" s="38">
        <v>11</v>
      </c>
      <c r="X63" s="39">
        <v>32</v>
      </c>
      <c r="Y63" s="40">
        <v>7360</v>
      </c>
      <c r="Z63" s="41">
        <v>1</v>
      </c>
      <c r="AA63" s="42">
        <f t="shared" si="25"/>
        <v>46</v>
      </c>
      <c r="AB63" s="20">
        <f t="shared" si="24"/>
        <v>4</v>
      </c>
      <c r="AD63" s="19">
        <v>4</v>
      </c>
      <c r="AE63" s="12">
        <v>16</v>
      </c>
      <c r="AF63" s="12">
        <v>12</v>
      </c>
      <c r="AG63" s="12">
        <v>8</v>
      </c>
      <c r="AH63" s="12">
        <v>8</v>
      </c>
      <c r="AI63" s="12">
        <v>21</v>
      </c>
      <c r="AJ63" s="12">
        <v>9</v>
      </c>
      <c r="AK63" s="12">
        <v>5</v>
      </c>
      <c r="AL63" s="12">
        <v>7</v>
      </c>
      <c r="AM63" s="12">
        <v>4</v>
      </c>
      <c r="AN63" s="12">
        <v>6</v>
      </c>
      <c r="AO63" s="12">
        <v>1</v>
      </c>
      <c r="AP63" s="12">
        <v>9</v>
      </c>
      <c r="AQ63" s="12">
        <v>0</v>
      </c>
      <c r="AR63" s="12">
        <v>0</v>
      </c>
      <c r="AS63" s="12">
        <v>6</v>
      </c>
      <c r="AT63" s="12">
        <v>6</v>
      </c>
      <c r="AU63" s="20">
        <f t="shared" si="28"/>
        <v>7.375</v>
      </c>
    </row>
    <row r="64" spans="1:47" ht="10.95" customHeight="1" x14ac:dyDescent="0.2">
      <c r="A64" s="12">
        <v>15</v>
      </c>
      <c r="B64" s="13" t="s">
        <v>54</v>
      </c>
      <c r="C64" s="14">
        <v>18</v>
      </c>
      <c r="D64" s="15">
        <v>34.200000000000003</v>
      </c>
      <c r="E64" s="16">
        <v>10780</v>
      </c>
      <c r="F64" s="17">
        <v>2</v>
      </c>
      <c r="G64" s="13" t="s">
        <v>51</v>
      </c>
      <c r="H64" s="14">
        <v>20</v>
      </c>
      <c r="I64" s="15">
        <v>38.299999999999997</v>
      </c>
      <c r="J64" s="16">
        <v>12560</v>
      </c>
      <c r="K64" s="17">
        <v>1</v>
      </c>
      <c r="L64" s="13" t="s">
        <v>128</v>
      </c>
      <c r="M64" s="14">
        <v>5</v>
      </c>
      <c r="N64" s="15">
        <v>35.4</v>
      </c>
      <c r="O64" s="16">
        <v>3580</v>
      </c>
      <c r="P64" s="17">
        <v>12</v>
      </c>
      <c r="Q64" s="13" t="s">
        <v>71</v>
      </c>
      <c r="R64" s="14">
        <v>21</v>
      </c>
      <c r="S64" s="15">
        <v>41.2</v>
      </c>
      <c r="T64" s="16">
        <v>14200</v>
      </c>
      <c r="U64" s="17">
        <v>1</v>
      </c>
      <c r="V64" s="13" t="s">
        <v>16</v>
      </c>
      <c r="W64" s="14">
        <v>10</v>
      </c>
      <c r="X64" s="15">
        <v>28.1</v>
      </c>
      <c r="Y64" s="16">
        <v>5840</v>
      </c>
      <c r="Z64" s="17">
        <v>3</v>
      </c>
      <c r="AA64" s="18">
        <f t="shared" si="25"/>
        <v>74</v>
      </c>
      <c r="AB64" s="28">
        <f t="shared" si="24"/>
        <v>32</v>
      </c>
      <c r="AD64" s="19">
        <v>5</v>
      </c>
      <c r="AE64" s="12">
        <v>9</v>
      </c>
      <c r="AF64" s="12">
        <v>11</v>
      </c>
      <c r="AG64" s="12">
        <v>6</v>
      </c>
      <c r="AH64" s="12">
        <v>2</v>
      </c>
      <c r="AI64" s="12">
        <v>8</v>
      </c>
      <c r="AJ64" s="12">
        <v>4</v>
      </c>
      <c r="AK64" s="12">
        <v>5</v>
      </c>
      <c r="AL64" s="12">
        <v>10</v>
      </c>
      <c r="AM64" s="12">
        <v>5</v>
      </c>
      <c r="AN64" s="12">
        <v>4</v>
      </c>
      <c r="AO64" s="12">
        <v>2</v>
      </c>
      <c r="AP64" s="12">
        <v>1</v>
      </c>
      <c r="AQ64" s="12">
        <v>1</v>
      </c>
      <c r="AR64" s="12">
        <v>4</v>
      </c>
      <c r="AS64" s="12">
        <v>4</v>
      </c>
      <c r="AT64" s="12">
        <v>4</v>
      </c>
      <c r="AU64" s="20">
        <f t="shared" si="28"/>
        <v>5</v>
      </c>
    </row>
    <row r="65" spans="1:47" ht="10.95" customHeight="1" x14ac:dyDescent="0.2">
      <c r="A65" s="21">
        <v>16</v>
      </c>
      <c r="B65" s="37" t="s">
        <v>91</v>
      </c>
      <c r="C65" s="38">
        <v>11</v>
      </c>
      <c r="D65" s="39">
        <v>45</v>
      </c>
      <c r="E65" s="40">
        <v>8120</v>
      </c>
      <c r="F65" s="41">
        <v>6</v>
      </c>
      <c r="G65" s="37" t="s">
        <v>41</v>
      </c>
      <c r="H65" s="38">
        <v>9</v>
      </c>
      <c r="I65" s="39">
        <v>33.5</v>
      </c>
      <c r="J65" s="40">
        <v>6320</v>
      </c>
      <c r="K65" s="41">
        <v>10</v>
      </c>
      <c r="L65" s="37" t="s">
        <v>11</v>
      </c>
      <c r="M65" s="38">
        <v>18</v>
      </c>
      <c r="N65" s="39">
        <v>35.1</v>
      </c>
      <c r="O65" s="40">
        <v>11660</v>
      </c>
      <c r="P65" s="41">
        <v>1</v>
      </c>
      <c r="Q65" s="37" t="s">
        <v>67</v>
      </c>
      <c r="R65" s="38">
        <v>6</v>
      </c>
      <c r="S65" s="39">
        <v>33.4</v>
      </c>
      <c r="T65" s="40">
        <v>4300</v>
      </c>
      <c r="U65" s="41">
        <v>10</v>
      </c>
      <c r="V65" s="37" t="s">
        <v>93</v>
      </c>
      <c r="W65" s="38">
        <v>5</v>
      </c>
      <c r="X65" s="39">
        <v>37.200000000000003</v>
      </c>
      <c r="Y65" s="40">
        <v>3700</v>
      </c>
      <c r="Z65" s="41">
        <v>6</v>
      </c>
      <c r="AA65" s="42">
        <f t="shared" si="25"/>
        <v>49</v>
      </c>
      <c r="AB65" s="20">
        <f t="shared" si="24"/>
        <v>7</v>
      </c>
      <c r="AD65" s="21" t="s">
        <v>20</v>
      </c>
      <c r="AE65" s="21">
        <f t="shared" ref="AE65:AT65" si="29">SUM(AE59:AE64)</f>
        <v>66</v>
      </c>
      <c r="AF65" s="21">
        <f t="shared" si="29"/>
        <v>49</v>
      </c>
      <c r="AG65" s="21">
        <f t="shared" si="29"/>
        <v>44</v>
      </c>
      <c r="AH65" s="21">
        <f t="shared" si="29"/>
        <v>52</v>
      </c>
      <c r="AI65" s="21">
        <f t="shared" si="29"/>
        <v>62</v>
      </c>
      <c r="AJ65" s="21">
        <f t="shared" si="29"/>
        <v>52</v>
      </c>
      <c r="AK65" s="21">
        <f t="shared" si="29"/>
        <v>41</v>
      </c>
      <c r="AL65" s="21">
        <f t="shared" si="29"/>
        <v>39</v>
      </c>
      <c r="AM65" s="21">
        <f t="shared" si="29"/>
        <v>47</v>
      </c>
      <c r="AN65" s="21">
        <f t="shared" si="29"/>
        <v>43</v>
      </c>
      <c r="AO65" s="21">
        <f t="shared" si="29"/>
        <v>23</v>
      </c>
      <c r="AP65" s="21">
        <f t="shared" si="29"/>
        <v>37</v>
      </c>
      <c r="AQ65" s="21">
        <f t="shared" si="29"/>
        <v>23</v>
      </c>
      <c r="AR65" s="21">
        <f t="shared" si="29"/>
        <v>35</v>
      </c>
      <c r="AS65" s="21">
        <f t="shared" si="29"/>
        <v>32</v>
      </c>
      <c r="AT65" s="21">
        <f t="shared" si="29"/>
        <v>25</v>
      </c>
      <c r="AU65" s="20">
        <f t="shared" si="28"/>
        <v>41.875</v>
      </c>
    </row>
    <row r="66" spans="1:47" ht="10.95" customHeight="1" x14ac:dyDescent="0.2">
      <c r="A66" s="31" t="s">
        <v>124</v>
      </c>
      <c r="B66" s="49" t="s">
        <v>115</v>
      </c>
      <c r="C66" s="50"/>
      <c r="D66" s="50"/>
      <c r="E66" s="50"/>
      <c r="F66" s="51"/>
      <c r="G66" s="49" t="s">
        <v>116</v>
      </c>
      <c r="H66" s="50"/>
      <c r="I66" s="50"/>
      <c r="J66" s="50"/>
      <c r="K66" s="51"/>
      <c r="L66" s="49" t="s">
        <v>117</v>
      </c>
      <c r="M66" s="50"/>
      <c r="N66" s="50"/>
      <c r="O66" s="50"/>
      <c r="P66" s="51"/>
      <c r="Q66" s="49" t="s">
        <v>118</v>
      </c>
      <c r="R66" s="50"/>
      <c r="S66" s="50"/>
      <c r="T66" s="50"/>
      <c r="U66" s="51"/>
      <c r="V66" s="49" t="s">
        <v>119</v>
      </c>
      <c r="W66" s="50"/>
      <c r="X66" s="50"/>
      <c r="Y66" s="50"/>
      <c r="Z66" s="51"/>
      <c r="AA66" s="55">
        <f>SUM(AA50:AA65)</f>
        <v>672</v>
      </c>
      <c r="AB66" s="33" t="s">
        <v>120</v>
      </c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6"/>
    </row>
    <row r="67" spans="1:47" ht="10.95" customHeight="1" x14ac:dyDescent="0.2">
      <c r="A67" s="31">
        <v>2025</v>
      </c>
      <c r="B67" s="49" t="s">
        <v>121</v>
      </c>
      <c r="C67" s="50"/>
      <c r="D67" s="50"/>
      <c r="E67" s="50"/>
      <c r="F67" s="51"/>
      <c r="G67" s="49" t="s">
        <v>121</v>
      </c>
      <c r="H67" s="50"/>
      <c r="I67" s="50"/>
      <c r="J67" s="50"/>
      <c r="K67" s="51"/>
      <c r="L67" s="49" t="s">
        <v>121</v>
      </c>
      <c r="M67" s="50"/>
      <c r="N67" s="50"/>
      <c r="O67" s="50"/>
      <c r="P67" s="51"/>
      <c r="Q67" s="49" t="s">
        <v>121</v>
      </c>
      <c r="R67" s="50"/>
      <c r="S67" s="50"/>
      <c r="T67" s="50"/>
      <c r="U67" s="51"/>
      <c r="V67" s="49" t="s">
        <v>121</v>
      </c>
      <c r="W67" s="50"/>
      <c r="X67" s="50"/>
      <c r="Y67" s="50"/>
      <c r="Z67" s="51"/>
      <c r="AA67" s="56"/>
      <c r="AB67" s="34" t="s">
        <v>122</v>
      </c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6"/>
    </row>
    <row r="68" spans="1:47" ht="10.95" customHeight="1" x14ac:dyDescent="0.2">
      <c r="A68" s="31" t="s">
        <v>126</v>
      </c>
      <c r="B68" s="52">
        <f>SUM(C50:C65)</f>
        <v>161</v>
      </c>
      <c r="C68" s="53"/>
      <c r="D68" s="53"/>
      <c r="E68" s="53"/>
      <c r="F68" s="54"/>
      <c r="G68" s="52">
        <f t="shared" ref="G68" si="30">SUM(H50:H65)</f>
        <v>162</v>
      </c>
      <c r="H68" s="53"/>
      <c r="I68" s="53"/>
      <c r="J68" s="53"/>
      <c r="K68" s="54"/>
      <c r="L68" s="52">
        <f t="shared" ref="L68" si="31">SUM(M50:M65)</f>
        <v>149</v>
      </c>
      <c r="M68" s="53"/>
      <c r="N68" s="53"/>
      <c r="O68" s="53"/>
      <c r="P68" s="54"/>
      <c r="Q68" s="52">
        <f>SUM(R50:R65)</f>
        <v>118</v>
      </c>
      <c r="R68" s="53"/>
      <c r="S68" s="53"/>
      <c r="T68" s="53"/>
      <c r="U68" s="54"/>
      <c r="V68" s="52">
        <f>SUM(W50:W65)</f>
        <v>82</v>
      </c>
      <c r="W68" s="53"/>
      <c r="X68" s="53"/>
      <c r="Y68" s="53"/>
      <c r="Z68" s="54"/>
      <c r="AA68" s="57"/>
      <c r="AB68" s="32">
        <f>SUM(AA50:AA65)/16</f>
        <v>42</v>
      </c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6"/>
    </row>
    <row r="69" spans="1:47" x14ac:dyDescent="0.2">
      <c r="B69" s="29"/>
      <c r="C69" s="30"/>
      <c r="D69" s="30"/>
      <c r="E69" s="30"/>
      <c r="F69" s="30"/>
      <c r="G69" s="29"/>
      <c r="H69" s="30"/>
      <c r="I69" s="30"/>
      <c r="J69" s="30"/>
      <c r="K69" s="30"/>
      <c r="L69" s="29"/>
      <c r="M69" s="30"/>
      <c r="N69" s="30"/>
      <c r="O69" s="30"/>
      <c r="P69" s="30"/>
      <c r="Q69" s="29"/>
      <c r="R69" s="30"/>
      <c r="S69" s="30"/>
      <c r="T69" s="30"/>
      <c r="U69" s="30"/>
      <c r="V69" s="29"/>
    </row>
    <row r="70" spans="1:47" ht="13.2" x14ac:dyDescent="0.25">
      <c r="A70" s="58" t="s">
        <v>109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3"/>
      <c r="AD70" s="48" t="s">
        <v>153</v>
      </c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</row>
    <row r="71" spans="1:47" ht="10.95" customHeight="1" x14ac:dyDescent="0.2">
      <c r="A71" s="7" t="s">
        <v>4</v>
      </c>
      <c r="B71" s="62" t="s">
        <v>110</v>
      </c>
      <c r="C71" s="62"/>
      <c r="D71" s="62"/>
      <c r="E71" s="62"/>
      <c r="F71" s="62"/>
      <c r="G71" s="62" t="s">
        <v>111</v>
      </c>
      <c r="H71" s="62"/>
      <c r="I71" s="62"/>
      <c r="J71" s="62"/>
      <c r="K71" s="62"/>
      <c r="L71" s="62" t="s">
        <v>112</v>
      </c>
      <c r="M71" s="62"/>
      <c r="N71" s="62"/>
      <c r="O71" s="62"/>
      <c r="P71" s="62"/>
      <c r="Q71" s="62" t="s">
        <v>113</v>
      </c>
      <c r="R71" s="62"/>
      <c r="S71" s="62"/>
      <c r="T71" s="62"/>
      <c r="U71" s="62"/>
      <c r="V71" s="62" t="s">
        <v>114</v>
      </c>
      <c r="W71" s="62"/>
      <c r="X71" s="62"/>
      <c r="Y71" s="62"/>
      <c r="Z71" s="62"/>
      <c r="AA71" s="7" t="s">
        <v>5</v>
      </c>
      <c r="AB71" s="7" t="s">
        <v>10</v>
      </c>
      <c r="AD71" s="47" t="s">
        <v>49</v>
      </c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6"/>
    </row>
    <row r="72" spans="1:47" ht="10.95" customHeight="1" x14ac:dyDescent="0.2">
      <c r="A72" s="7" t="s">
        <v>8</v>
      </c>
      <c r="B72" s="9" t="s">
        <v>3</v>
      </c>
      <c r="C72" s="7" t="s">
        <v>0</v>
      </c>
      <c r="D72" s="8" t="s">
        <v>1</v>
      </c>
      <c r="E72" s="7" t="s">
        <v>2</v>
      </c>
      <c r="F72" s="7" t="s">
        <v>7</v>
      </c>
      <c r="G72" s="9" t="s">
        <v>3</v>
      </c>
      <c r="H72" s="7" t="s">
        <v>0</v>
      </c>
      <c r="I72" s="8" t="s">
        <v>1</v>
      </c>
      <c r="J72" s="7" t="s">
        <v>2</v>
      </c>
      <c r="K72" s="7" t="s">
        <v>7</v>
      </c>
      <c r="L72" s="9" t="s">
        <v>3</v>
      </c>
      <c r="M72" s="7" t="s">
        <v>0</v>
      </c>
      <c r="N72" s="8" t="s">
        <v>1</v>
      </c>
      <c r="O72" s="7" t="s">
        <v>2</v>
      </c>
      <c r="P72" s="7" t="s">
        <v>7</v>
      </c>
      <c r="Q72" s="9" t="s">
        <v>3</v>
      </c>
      <c r="R72" s="7" t="s">
        <v>0</v>
      </c>
      <c r="S72" s="8" t="s">
        <v>1</v>
      </c>
      <c r="T72" s="7" t="s">
        <v>2</v>
      </c>
      <c r="U72" s="7" t="s">
        <v>7</v>
      </c>
      <c r="V72" s="9" t="s">
        <v>3</v>
      </c>
      <c r="W72" s="7" t="s">
        <v>0</v>
      </c>
      <c r="X72" s="7" t="s">
        <v>1</v>
      </c>
      <c r="Y72" s="7" t="s">
        <v>2</v>
      </c>
      <c r="Z72" s="7" t="s">
        <v>7</v>
      </c>
      <c r="AA72" s="7" t="s">
        <v>6</v>
      </c>
      <c r="AB72" s="7" t="s">
        <v>9</v>
      </c>
      <c r="AD72" s="10" t="s">
        <v>19</v>
      </c>
      <c r="AE72" s="10" t="s">
        <v>21</v>
      </c>
      <c r="AF72" s="10" t="s">
        <v>22</v>
      </c>
      <c r="AG72" s="10" t="s">
        <v>27</v>
      </c>
      <c r="AH72" s="10" t="s">
        <v>26</v>
      </c>
      <c r="AI72" s="10" t="s">
        <v>25</v>
      </c>
      <c r="AJ72" s="10" t="s">
        <v>24</v>
      </c>
      <c r="AK72" s="10" t="s">
        <v>44</v>
      </c>
      <c r="AL72" s="10" t="s">
        <v>29</v>
      </c>
      <c r="AM72" s="10" t="s">
        <v>106</v>
      </c>
      <c r="AN72" s="10" t="s">
        <v>107</v>
      </c>
      <c r="AO72" s="10" t="s">
        <v>23</v>
      </c>
      <c r="AP72" s="10" t="s">
        <v>43</v>
      </c>
      <c r="AQ72" s="10" t="s">
        <v>30</v>
      </c>
      <c r="AR72" s="10" t="s">
        <v>31</v>
      </c>
      <c r="AS72" s="10" t="s">
        <v>28</v>
      </c>
      <c r="AT72" s="10" t="s">
        <v>46</v>
      </c>
      <c r="AU72" s="11" t="s">
        <v>13</v>
      </c>
    </row>
    <row r="73" spans="1:47" ht="10.95" customHeight="1" x14ac:dyDescent="0.2">
      <c r="A73" s="18">
        <v>1</v>
      </c>
      <c r="B73" s="23" t="s">
        <v>101</v>
      </c>
      <c r="C73" s="24">
        <v>14</v>
      </c>
      <c r="D73" s="25">
        <v>35</v>
      </c>
      <c r="E73" s="26">
        <v>9320</v>
      </c>
      <c r="F73" s="27">
        <v>10</v>
      </c>
      <c r="G73" s="23" t="s">
        <v>75</v>
      </c>
      <c r="H73" s="24">
        <v>20</v>
      </c>
      <c r="I73" s="25">
        <v>33</v>
      </c>
      <c r="J73" s="26">
        <v>12760</v>
      </c>
      <c r="K73" s="27">
        <v>3</v>
      </c>
      <c r="L73" s="23" t="s">
        <v>37</v>
      </c>
      <c r="M73" s="24">
        <v>20</v>
      </c>
      <c r="N73" s="25">
        <v>34.799999999999997</v>
      </c>
      <c r="O73" s="26">
        <v>12940</v>
      </c>
      <c r="P73" s="27">
        <v>2</v>
      </c>
      <c r="Q73" s="23" t="s">
        <v>76</v>
      </c>
      <c r="R73" s="24">
        <v>13</v>
      </c>
      <c r="S73" s="25">
        <v>34.4</v>
      </c>
      <c r="T73" s="26">
        <v>8440</v>
      </c>
      <c r="U73" s="27">
        <v>8</v>
      </c>
      <c r="V73" s="23" t="s">
        <v>67</v>
      </c>
      <c r="W73" s="24">
        <v>1</v>
      </c>
      <c r="X73" s="25">
        <v>28.5</v>
      </c>
      <c r="Y73" s="26">
        <v>680</v>
      </c>
      <c r="Z73" s="27">
        <v>14</v>
      </c>
      <c r="AA73" s="18">
        <f>SUM(C73,H73,M73,R73,W73)</f>
        <v>68</v>
      </c>
      <c r="AB73" s="28">
        <f>SUM(AA73)-59</f>
        <v>9</v>
      </c>
      <c r="AD73" s="19">
        <v>1</v>
      </c>
      <c r="AE73" s="12">
        <v>24</v>
      </c>
      <c r="AF73" s="12">
        <v>-9</v>
      </c>
      <c r="AG73" s="12">
        <v>20</v>
      </c>
      <c r="AH73" s="12">
        <v>-22</v>
      </c>
      <c r="AI73" s="12">
        <v>-2</v>
      </c>
      <c r="AJ73" s="12">
        <v>-1</v>
      </c>
      <c r="AK73" s="12">
        <v>-11</v>
      </c>
      <c r="AL73" s="12">
        <v>1</v>
      </c>
      <c r="AM73" s="12">
        <v>10</v>
      </c>
      <c r="AN73" s="12">
        <v>-2</v>
      </c>
      <c r="AO73" s="12">
        <v>15</v>
      </c>
      <c r="AP73" s="12">
        <v>-12</v>
      </c>
      <c r="AQ73" s="12">
        <v>14</v>
      </c>
      <c r="AR73" s="12">
        <v>-8</v>
      </c>
      <c r="AS73" s="12">
        <v>9</v>
      </c>
      <c r="AT73" s="12">
        <v>-21</v>
      </c>
      <c r="AU73" s="20">
        <f t="shared" ref="AU73:AU78" si="32">SUM(AE73:AT73)/16</f>
        <v>0.3125</v>
      </c>
    </row>
    <row r="74" spans="1:47" ht="10.95" customHeight="1" x14ac:dyDescent="0.2">
      <c r="A74" s="21">
        <v>2</v>
      </c>
      <c r="B74" s="37" t="s">
        <v>98</v>
      </c>
      <c r="C74" s="38">
        <v>19</v>
      </c>
      <c r="D74" s="39">
        <v>32</v>
      </c>
      <c r="E74" s="40">
        <v>11800</v>
      </c>
      <c r="F74" s="41">
        <v>9</v>
      </c>
      <c r="G74" s="37" t="s">
        <v>33</v>
      </c>
      <c r="H74" s="38">
        <v>4</v>
      </c>
      <c r="I74" s="39">
        <v>25.5</v>
      </c>
      <c r="J74" s="40">
        <v>2320</v>
      </c>
      <c r="K74" s="41">
        <v>16</v>
      </c>
      <c r="L74" s="37" t="s">
        <v>41</v>
      </c>
      <c r="M74" s="38">
        <v>5</v>
      </c>
      <c r="N74" s="39">
        <v>29.2</v>
      </c>
      <c r="O74" s="40">
        <v>3180</v>
      </c>
      <c r="P74" s="41">
        <v>16</v>
      </c>
      <c r="Q74" s="37" t="s">
        <v>86</v>
      </c>
      <c r="R74" s="38">
        <v>8</v>
      </c>
      <c r="S74" s="39">
        <v>29.3</v>
      </c>
      <c r="T74" s="40">
        <v>5180</v>
      </c>
      <c r="U74" s="41">
        <v>13</v>
      </c>
      <c r="V74" s="37" t="s">
        <v>96</v>
      </c>
      <c r="W74" s="38">
        <v>1</v>
      </c>
      <c r="X74" s="39">
        <v>22.6</v>
      </c>
      <c r="Y74" s="40">
        <v>560</v>
      </c>
      <c r="Z74" s="41">
        <v>16</v>
      </c>
      <c r="AA74" s="42">
        <f>SUM(C74,H74,M74,R74,W74)</f>
        <v>37</v>
      </c>
      <c r="AB74" s="20">
        <f t="shared" ref="AB74:AB88" si="33">SUM(AA74)-59</f>
        <v>-22</v>
      </c>
      <c r="AD74" s="19">
        <v>2</v>
      </c>
      <c r="AE74" s="12">
        <v>-12</v>
      </c>
      <c r="AF74" s="12">
        <v>14</v>
      </c>
      <c r="AG74" s="12">
        <v>1</v>
      </c>
      <c r="AH74" s="12">
        <v>15</v>
      </c>
      <c r="AI74" s="12">
        <v>9</v>
      </c>
      <c r="AJ74" s="12">
        <v>-21</v>
      </c>
      <c r="AK74" s="12">
        <v>-9</v>
      </c>
      <c r="AL74" s="12">
        <v>10</v>
      </c>
      <c r="AM74" s="12">
        <v>-1</v>
      </c>
      <c r="AN74" s="12">
        <v>-8</v>
      </c>
      <c r="AO74" s="12">
        <v>-2</v>
      </c>
      <c r="AP74" s="12">
        <v>-22</v>
      </c>
      <c r="AQ74" s="12">
        <v>24</v>
      </c>
      <c r="AR74" s="12">
        <v>-2</v>
      </c>
      <c r="AS74" s="12">
        <v>20</v>
      </c>
      <c r="AT74" s="12">
        <v>-11</v>
      </c>
      <c r="AU74" s="20">
        <f t="shared" si="32"/>
        <v>0.3125</v>
      </c>
    </row>
    <row r="75" spans="1:47" ht="10.95" customHeight="1" x14ac:dyDescent="0.2">
      <c r="A75" s="12">
        <v>3</v>
      </c>
      <c r="B75" s="13" t="s">
        <v>88</v>
      </c>
      <c r="C75" s="14">
        <v>15</v>
      </c>
      <c r="D75" s="15">
        <v>33.200000000000003</v>
      </c>
      <c r="E75" s="16">
        <v>9000</v>
      </c>
      <c r="F75" s="17">
        <v>12</v>
      </c>
      <c r="G75" s="13" t="s">
        <v>92</v>
      </c>
      <c r="H75" s="14">
        <v>17</v>
      </c>
      <c r="I75" s="15">
        <v>33.700000000000003</v>
      </c>
      <c r="J75" s="16">
        <v>10280</v>
      </c>
      <c r="K75" s="17">
        <v>5</v>
      </c>
      <c r="L75" s="13" t="s">
        <v>73</v>
      </c>
      <c r="M75" s="14">
        <v>12</v>
      </c>
      <c r="N75" s="15">
        <v>33.1</v>
      </c>
      <c r="O75" s="16">
        <v>7180</v>
      </c>
      <c r="P75" s="17">
        <v>7</v>
      </c>
      <c r="Q75" s="13" t="s">
        <v>128</v>
      </c>
      <c r="R75" s="14">
        <v>3</v>
      </c>
      <c r="S75" s="15">
        <v>33.200000000000003</v>
      </c>
      <c r="T75" s="16">
        <v>2080</v>
      </c>
      <c r="U75" s="17">
        <v>16</v>
      </c>
      <c r="V75" s="13" t="s">
        <v>95</v>
      </c>
      <c r="W75" s="14">
        <v>4</v>
      </c>
      <c r="X75" s="15">
        <v>40</v>
      </c>
      <c r="Y75" s="16">
        <v>2720</v>
      </c>
      <c r="Z75" s="17">
        <v>7</v>
      </c>
      <c r="AA75" s="18">
        <f t="shared" ref="AA75:AA88" si="34">SUM(C75,H75,M75,R75,W75)</f>
        <v>51</v>
      </c>
      <c r="AB75" s="28">
        <f t="shared" si="33"/>
        <v>-8</v>
      </c>
      <c r="AD75" s="19">
        <v>3</v>
      </c>
      <c r="AE75" s="12">
        <v>9</v>
      </c>
      <c r="AF75" s="12">
        <v>15</v>
      </c>
      <c r="AG75" s="12">
        <v>-9</v>
      </c>
      <c r="AH75" s="12">
        <v>10</v>
      </c>
      <c r="AI75" s="12">
        <v>-2</v>
      </c>
      <c r="AJ75" s="12">
        <v>-8</v>
      </c>
      <c r="AK75" s="12">
        <v>14</v>
      </c>
      <c r="AL75" s="12">
        <v>-11</v>
      </c>
      <c r="AM75" s="12">
        <v>-21</v>
      </c>
      <c r="AN75" s="12">
        <v>-1</v>
      </c>
      <c r="AO75" s="12">
        <v>1</v>
      </c>
      <c r="AP75" s="12">
        <v>20</v>
      </c>
      <c r="AQ75" s="12">
        <v>-22</v>
      </c>
      <c r="AR75" s="12">
        <v>24</v>
      </c>
      <c r="AS75" s="12">
        <v>-2</v>
      </c>
      <c r="AT75" s="12">
        <v>-12</v>
      </c>
      <c r="AU75" s="20">
        <f t="shared" si="32"/>
        <v>0.3125</v>
      </c>
    </row>
    <row r="76" spans="1:47" ht="10.95" customHeight="1" x14ac:dyDescent="0.2">
      <c r="A76" s="21">
        <v>4</v>
      </c>
      <c r="B76" s="37" t="s">
        <v>48</v>
      </c>
      <c r="C76" s="38">
        <v>25</v>
      </c>
      <c r="D76" s="39">
        <v>32.299999999999997</v>
      </c>
      <c r="E76" s="40">
        <v>16060</v>
      </c>
      <c r="F76" s="41">
        <v>6</v>
      </c>
      <c r="G76" s="37" t="s">
        <v>39</v>
      </c>
      <c r="H76" s="38">
        <v>6</v>
      </c>
      <c r="I76" s="39">
        <v>30.5</v>
      </c>
      <c r="J76" s="40">
        <v>4000</v>
      </c>
      <c r="K76" s="41">
        <v>14</v>
      </c>
      <c r="L76" s="37" t="s">
        <v>53</v>
      </c>
      <c r="M76" s="38">
        <v>7</v>
      </c>
      <c r="N76" s="39">
        <v>29.9</v>
      </c>
      <c r="O76" s="40">
        <v>4580</v>
      </c>
      <c r="P76" s="41">
        <v>10</v>
      </c>
      <c r="Q76" s="37" t="s">
        <v>57</v>
      </c>
      <c r="R76" s="38">
        <v>5</v>
      </c>
      <c r="S76" s="39">
        <v>29</v>
      </c>
      <c r="T76" s="40">
        <v>3020</v>
      </c>
      <c r="U76" s="41">
        <v>14</v>
      </c>
      <c r="V76" s="37" t="s">
        <v>17</v>
      </c>
      <c r="W76" s="38">
        <v>7</v>
      </c>
      <c r="X76" s="39">
        <v>31</v>
      </c>
      <c r="Y76" s="40">
        <v>4460</v>
      </c>
      <c r="Z76" s="41">
        <v>5</v>
      </c>
      <c r="AA76" s="42">
        <f t="shared" si="34"/>
        <v>50</v>
      </c>
      <c r="AB76" s="20">
        <f t="shared" si="33"/>
        <v>-9</v>
      </c>
      <c r="AD76" s="19">
        <v>4</v>
      </c>
      <c r="AE76" s="12">
        <v>-2</v>
      </c>
      <c r="AF76" s="12">
        <v>24</v>
      </c>
      <c r="AG76" s="12">
        <v>-11</v>
      </c>
      <c r="AH76" s="12">
        <v>14</v>
      </c>
      <c r="AI76" s="12">
        <v>20</v>
      </c>
      <c r="AJ76" s="12">
        <v>9</v>
      </c>
      <c r="AK76" s="12">
        <v>-1</v>
      </c>
      <c r="AL76" s="12">
        <v>-9</v>
      </c>
      <c r="AM76" s="12">
        <v>-12</v>
      </c>
      <c r="AN76" s="12">
        <v>15</v>
      </c>
      <c r="AO76" s="12">
        <v>-22</v>
      </c>
      <c r="AP76" s="12">
        <v>-21</v>
      </c>
      <c r="AQ76" s="12">
        <v>-2</v>
      </c>
      <c r="AR76" s="12">
        <v>1</v>
      </c>
      <c r="AS76" s="12">
        <v>-8</v>
      </c>
      <c r="AT76" s="12">
        <v>10</v>
      </c>
      <c r="AU76" s="20">
        <f t="shared" si="32"/>
        <v>0.3125</v>
      </c>
    </row>
    <row r="77" spans="1:47" ht="10.95" customHeight="1" x14ac:dyDescent="0.2">
      <c r="A77" s="12">
        <v>5</v>
      </c>
      <c r="B77" s="13" t="s">
        <v>14</v>
      </c>
      <c r="C77" s="14">
        <v>28</v>
      </c>
      <c r="D77" s="15">
        <v>32.200000000000003</v>
      </c>
      <c r="E77" s="16">
        <v>17660</v>
      </c>
      <c r="F77" s="17">
        <v>2</v>
      </c>
      <c r="G77" s="13" t="s">
        <v>131</v>
      </c>
      <c r="H77" s="14">
        <v>7</v>
      </c>
      <c r="I77" s="15">
        <v>29.4</v>
      </c>
      <c r="J77" s="16">
        <v>4360</v>
      </c>
      <c r="K77" s="17">
        <v>13</v>
      </c>
      <c r="L77" s="13" t="s">
        <v>94</v>
      </c>
      <c r="M77" s="14">
        <v>11</v>
      </c>
      <c r="N77" s="15">
        <v>32.5</v>
      </c>
      <c r="O77" s="16">
        <v>7020</v>
      </c>
      <c r="P77" s="17">
        <v>8</v>
      </c>
      <c r="Q77" s="13" t="s">
        <v>59</v>
      </c>
      <c r="R77" s="14">
        <v>10</v>
      </c>
      <c r="S77" s="15">
        <v>30</v>
      </c>
      <c r="T77" s="16">
        <v>6220</v>
      </c>
      <c r="U77" s="17">
        <v>12</v>
      </c>
      <c r="V77" s="13" t="s">
        <v>58</v>
      </c>
      <c r="W77" s="14">
        <v>1</v>
      </c>
      <c r="X77" s="15">
        <v>28</v>
      </c>
      <c r="Y77" s="16">
        <v>660</v>
      </c>
      <c r="Z77" s="17">
        <v>15</v>
      </c>
      <c r="AA77" s="18">
        <f t="shared" si="34"/>
        <v>57</v>
      </c>
      <c r="AB77" s="28">
        <f t="shared" si="33"/>
        <v>-2</v>
      </c>
      <c r="AD77" s="19">
        <v>5</v>
      </c>
      <c r="AE77" s="12">
        <v>-9</v>
      </c>
      <c r="AF77" s="12">
        <v>1</v>
      </c>
      <c r="AG77" s="12">
        <v>24</v>
      </c>
      <c r="AH77" s="12">
        <v>-1</v>
      </c>
      <c r="AI77" s="12">
        <v>15</v>
      </c>
      <c r="AJ77" s="12">
        <v>10</v>
      </c>
      <c r="AK77" s="12">
        <v>-12</v>
      </c>
      <c r="AL77" s="12">
        <v>-22</v>
      </c>
      <c r="AM77" s="12">
        <v>-8</v>
      </c>
      <c r="AN77" s="12">
        <v>-21</v>
      </c>
      <c r="AO77" s="12">
        <v>20</v>
      </c>
      <c r="AP77" s="12">
        <v>-2</v>
      </c>
      <c r="AQ77" s="12">
        <v>-11</v>
      </c>
      <c r="AR77" s="12">
        <v>-2</v>
      </c>
      <c r="AS77" s="12">
        <v>14</v>
      </c>
      <c r="AT77" s="12">
        <v>9</v>
      </c>
      <c r="AU77" s="20">
        <f t="shared" si="32"/>
        <v>0.3125</v>
      </c>
    </row>
    <row r="78" spans="1:47" ht="10.95" customHeight="1" x14ac:dyDescent="0.2">
      <c r="A78" s="21">
        <v>6</v>
      </c>
      <c r="B78" s="37" t="s">
        <v>72</v>
      </c>
      <c r="C78" s="38">
        <v>26</v>
      </c>
      <c r="D78" s="39">
        <v>33</v>
      </c>
      <c r="E78" s="40">
        <v>16320</v>
      </c>
      <c r="F78" s="41">
        <v>5</v>
      </c>
      <c r="G78" s="37" t="s">
        <v>69</v>
      </c>
      <c r="H78" s="38">
        <v>9</v>
      </c>
      <c r="I78" s="39">
        <v>30</v>
      </c>
      <c r="J78" s="40">
        <v>5860</v>
      </c>
      <c r="K78" s="41">
        <v>11</v>
      </c>
      <c r="L78" s="37" t="s">
        <v>51</v>
      </c>
      <c r="M78" s="38">
        <v>5</v>
      </c>
      <c r="N78" s="39">
        <v>30</v>
      </c>
      <c r="O78" s="40">
        <v>3260</v>
      </c>
      <c r="P78" s="41">
        <v>14</v>
      </c>
      <c r="Q78" s="37" t="s">
        <v>68</v>
      </c>
      <c r="R78" s="38">
        <v>14</v>
      </c>
      <c r="S78" s="39">
        <v>30</v>
      </c>
      <c r="T78" s="40">
        <v>9060</v>
      </c>
      <c r="U78" s="41">
        <v>5</v>
      </c>
      <c r="V78" s="37" t="s">
        <v>36</v>
      </c>
      <c r="W78" s="38">
        <v>4</v>
      </c>
      <c r="X78" s="39">
        <v>30</v>
      </c>
      <c r="Y78" s="40">
        <v>2700</v>
      </c>
      <c r="Z78" s="41">
        <v>8</v>
      </c>
      <c r="AA78" s="42">
        <f t="shared" si="34"/>
        <v>58</v>
      </c>
      <c r="AB78" s="20">
        <f t="shared" si="33"/>
        <v>-1</v>
      </c>
      <c r="AD78" s="21" t="s">
        <v>20</v>
      </c>
      <c r="AE78" s="21">
        <f>SUM(AE73:AE77)</f>
        <v>10</v>
      </c>
      <c r="AF78" s="21">
        <f t="shared" ref="AF78:AK78" si="35">SUM(AF73:AF77)</f>
        <v>45</v>
      </c>
      <c r="AG78" s="21">
        <f t="shared" si="35"/>
        <v>25</v>
      </c>
      <c r="AH78" s="21">
        <f t="shared" si="35"/>
        <v>16</v>
      </c>
      <c r="AI78" s="21">
        <f t="shared" si="35"/>
        <v>40</v>
      </c>
      <c r="AJ78" s="21">
        <f t="shared" si="35"/>
        <v>-11</v>
      </c>
      <c r="AK78" s="21">
        <f t="shared" si="35"/>
        <v>-19</v>
      </c>
      <c r="AL78" s="21">
        <f>SUM(AL73:AL77)</f>
        <v>-31</v>
      </c>
      <c r="AM78" s="21">
        <f t="shared" ref="AM78:AO78" si="36">SUM(AM73:AM77)</f>
        <v>-32</v>
      </c>
      <c r="AN78" s="21">
        <f t="shared" si="36"/>
        <v>-17</v>
      </c>
      <c r="AO78" s="21">
        <f t="shared" si="36"/>
        <v>12</v>
      </c>
      <c r="AP78" s="21">
        <f>SUM(AP73:AP77)</f>
        <v>-37</v>
      </c>
      <c r="AQ78" s="21">
        <v>12</v>
      </c>
      <c r="AR78" s="21">
        <f>SUM(AR73:AR77)</f>
        <v>13</v>
      </c>
      <c r="AS78" s="21">
        <f>SUM(AS73:AS77)</f>
        <v>33</v>
      </c>
      <c r="AT78" s="21">
        <f>SUM(AT73:AT77)</f>
        <v>-25</v>
      </c>
      <c r="AU78" s="20">
        <f t="shared" si="32"/>
        <v>2.125</v>
      </c>
    </row>
    <row r="79" spans="1:47" ht="10.95" customHeight="1" x14ac:dyDescent="0.2">
      <c r="A79" s="12">
        <v>7</v>
      </c>
      <c r="B79" s="13" t="s">
        <v>38</v>
      </c>
      <c r="C79" s="14">
        <v>26</v>
      </c>
      <c r="D79" s="15">
        <v>34</v>
      </c>
      <c r="E79" s="16">
        <v>17280</v>
      </c>
      <c r="F79" s="17">
        <v>3</v>
      </c>
      <c r="G79" s="13" t="s">
        <v>97</v>
      </c>
      <c r="H79" s="14">
        <v>12</v>
      </c>
      <c r="I79" s="15">
        <v>34.5</v>
      </c>
      <c r="J79" s="16">
        <v>8060</v>
      </c>
      <c r="K79" s="17">
        <v>6</v>
      </c>
      <c r="L79" s="13" t="s">
        <v>32</v>
      </c>
      <c r="M79" s="14">
        <v>17</v>
      </c>
      <c r="N79" s="15">
        <v>32</v>
      </c>
      <c r="O79" s="16">
        <v>10480</v>
      </c>
      <c r="P79" s="17">
        <v>4</v>
      </c>
      <c r="Q79" s="13" t="s">
        <v>42</v>
      </c>
      <c r="R79" s="14">
        <v>14</v>
      </c>
      <c r="S79" s="15">
        <v>33</v>
      </c>
      <c r="T79" s="16">
        <v>8700</v>
      </c>
      <c r="U79" s="17">
        <v>7</v>
      </c>
      <c r="V79" s="13" t="s">
        <v>104</v>
      </c>
      <c r="W79" s="14">
        <v>10</v>
      </c>
      <c r="X79" s="15">
        <v>31.4</v>
      </c>
      <c r="Y79" s="16">
        <v>6760</v>
      </c>
      <c r="Z79" s="17">
        <v>3</v>
      </c>
      <c r="AA79" s="18">
        <f t="shared" si="34"/>
        <v>79</v>
      </c>
      <c r="AB79" s="28">
        <f t="shared" si="33"/>
        <v>20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2"/>
    </row>
    <row r="80" spans="1:47" ht="10.95" customHeight="1" x14ac:dyDescent="0.2">
      <c r="A80" s="21">
        <v>8</v>
      </c>
      <c r="B80" s="37" t="s">
        <v>93</v>
      </c>
      <c r="C80" s="38">
        <v>9</v>
      </c>
      <c r="D80" s="39">
        <v>32.1</v>
      </c>
      <c r="E80" s="40">
        <v>5880</v>
      </c>
      <c r="F80" s="41">
        <v>16</v>
      </c>
      <c r="G80" s="37" t="s">
        <v>81</v>
      </c>
      <c r="H80" s="38">
        <v>12</v>
      </c>
      <c r="I80" s="39">
        <v>31.2</v>
      </c>
      <c r="J80" s="40">
        <v>7360</v>
      </c>
      <c r="K80" s="41">
        <v>8</v>
      </c>
      <c r="L80" s="37" t="s">
        <v>99</v>
      </c>
      <c r="M80" s="38">
        <v>28</v>
      </c>
      <c r="N80" s="39">
        <v>32.1</v>
      </c>
      <c r="O80" s="40">
        <v>17340</v>
      </c>
      <c r="P80" s="41">
        <v>1</v>
      </c>
      <c r="Q80" s="37" t="s">
        <v>82</v>
      </c>
      <c r="R80" s="38">
        <v>11</v>
      </c>
      <c r="S80" s="39">
        <v>29</v>
      </c>
      <c r="T80" s="40">
        <v>6760</v>
      </c>
      <c r="U80" s="41">
        <v>10</v>
      </c>
      <c r="V80" s="37" t="s">
        <v>63</v>
      </c>
      <c r="W80" s="38">
        <v>9</v>
      </c>
      <c r="X80" s="39">
        <v>35.5</v>
      </c>
      <c r="Y80" s="40">
        <v>5920</v>
      </c>
      <c r="Z80" s="41">
        <v>4</v>
      </c>
      <c r="AA80" s="42">
        <f t="shared" si="34"/>
        <v>69</v>
      </c>
      <c r="AB80" s="20">
        <f t="shared" si="33"/>
        <v>10</v>
      </c>
      <c r="AD80" s="59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1"/>
    </row>
    <row r="81" spans="1:47" ht="10.95" customHeight="1" x14ac:dyDescent="0.2">
      <c r="A81" s="12">
        <v>9</v>
      </c>
      <c r="B81" s="13" t="s">
        <v>12</v>
      </c>
      <c r="C81" s="14">
        <v>30</v>
      </c>
      <c r="D81" s="15">
        <v>32</v>
      </c>
      <c r="E81" s="16">
        <v>19560</v>
      </c>
      <c r="F81" s="17">
        <v>1</v>
      </c>
      <c r="G81" s="13" t="s">
        <v>15</v>
      </c>
      <c r="H81" s="14">
        <v>10</v>
      </c>
      <c r="I81" s="15">
        <v>29</v>
      </c>
      <c r="J81" s="16">
        <v>6680</v>
      </c>
      <c r="K81" s="17">
        <v>9</v>
      </c>
      <c r="L81" s="13" t="s">
        <v>87</v>
      </c>
      <c r="M81" s="14">
        <v>15</v>
      </c>
      <c r="N81" s="15">
        <v>34</v>
      </c>
      <c r="O81" s="16">
        <v>9960</v>
      </c>
      <c r="P81" s="17">
        <v>5</v>
      </c>
      <c r="Q81" s="13" t="s">
        <v>56</v>
      </c>
      <c r="R81" s="14">
        <v>18</v>
      </c>
      <c r="S81" s="15">
        <v>32</v>
      </c>
      <c r="T81" s="16">
        <v>11540</v>
      </c>
      <c r="U81" s="17">
        <v>2</v>
      </c>
      <c r="V81" s="13" t="s">
        <v>18</v>
      </c>
      <c r="W81" s="14">
        <v>10</v>
      </c>
      <c r="X81" s="15">
        <v>33.200000000000003</v>
      </c>
      <c r="Y81" s="16">
        <v>6800</v>
      </c>
      <c r="Z81" s="17">
        <v>2</v>
      </c>
      <c r="AA81" s="18">
        <f t="shared" si="34"/>
        <v>83</v>
      </c>
      <c r="AB81" s="28">
        <f t="shared" si="33"/>
        <v>24</v>
      </c>
      <c r="AD81" s="47" t="s">
        <v>154</v>
      </c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</row>
    <row r="82" spans="1:47" ht="10.95" customHeight="1" x14ac:dyDescent="0.2">
      <c r="A82" s="21">
        <v>10</v>
      </c>
      <c r="B82" s="37" t="s">
        <v>47</v>
      </c>
      <c r="C82" s="38">
        <v>14</v>
      </c>
      <c r="D82" s="39">
        <v>31.5</v>
      </c>
      <c r="E82" s="40">
        <v>9020</v>
      </c>
      <c r="F82" s="41">
        <v>11</v>
      </c>
      <c r="G82" s="37" t="s">
        <v>89</v>
      </c>
      <c r="H82" s="38">
        <v>7</v>
      </c>
      <c r="I82" s="39">
        <v>31.9</v>
      </c>
      <c r="J82" s="40">
        <v>4620</v>
      </c>
      <c r="K82" s="41">
        <v>12</v>
      </c>
      <c r="L82" s="37" t="s">
        <v>130</v>
      </c>
      <c r="M82" s="38">
        <v>5</v>
      </c>
      <c r="N82" s="39">
        <v>29.1</v>
      </c>
      <c r="O82" s="40">
        <v>3200</v>
      </c>
      <c r="P82" s="41">
        <v>15</v>
      </c>
      <c r="Q82" s="37" t="s">
        <v>34</v>
      </c>
      <c r="R82" s="38">
        <v>11</v>
      </c>
      <c r="S82" s="39">
        <v>29</v>
      </c>
      <c r="T82" s="40">
        <v>7000</v>
      </c>
      <c r="U82" s="41">
        <v>9</v>
      </c>
      <c r="V82" s="37" t="s">
        <v>102</v>
      </c>
      <c r="W82" s="38">
        <v>1</v>
      </c>
      <c r="X82" s="39">
        <v>32.299999999999997</v>
      </c>
      <c r="Y82" s="40">
        <v>760</v>
      </c>
      <c r="Z82" s="41">
        <v>13</v>
      </c>
      <c r="AA82" s="42">
        <f t="shared" si="34"/>
        <v>38</v>
      </c>
      <c r="AB82" s="20">
        <f t="shared" si="33"/>
        <v>-21</v>
      </c>
      <c r="AD82" s="10" t="s">
        <v>19</v>
      </c>
      <c r="AE82" s="10" t="s">
        <v>21</v>
      </c>
      <c r="AF82" s="10" t="s">
        <v>22</v>
      </c>
      <c r="AG82" s="10" t="s">
        <v>27</v>
      </c>
      <c r="AH82" s="10" t="s">
        <v>26</v>
      </c>
      <c r="AI82" s="10" t="s">
        <v>25</v>
      </c>
      <c r="AJ82" s="10" t="s">
        <v>24</v>
      </c>
      <c r="AK82" s="10" t="s">
        <v>44</v>
      </c>
      <c r="AL82" s="10" t="s">
        <v>29</v>
      </c>
      <c r="AM82" s="10" t="s">
        <v>106</v>
      </c>
      <c r="AN82" s="10" t="s">
        <v>107</v>
      </c>
      <c r="AO82" s="10" t="s">
        <v>23</v>
      </c>
      <c r="AP82" s="10" t="s">
        <v>43</v>
      </c>
      <c r="AQ82" s="10" t="s">
        <v>30</v>
      </c>
      <c r="AR82" s="10" t="s">
        <v>31</v>
      </c>
      <c r="AS82" s="10" t="s">
        <v>28</v>
      </c>
      <c r="AT82" s="10" t="s">
        <v>46</v>
      </c>
      <c r="AU82" s="11" t="s">
        <v>13</v>
      </c>
    </row>
    <row r="83" spans="1:47" ht="10.95" customHeight="1" x14ac:dyDescent="0.2">
      <c r="A83" s="12">
        <v>11</v>
      </c>
      <c r="B83" s="13" t="s">
        <v>80</v>
      </c>
      <c r="C83" s="14">
        <v>12</v>
      </c>
      <c r="D83" s="15">
        <v>31</v>
      </c>
      <c r="E83" s="16">
        <v>7740</v>
      </c>
      <c r="F83" s="17">
        <v>15</v>
      </c>
      <c r="G83" s="13" t="s">
        <v>79</v>
      </c>
      <c r="H83" s="14">
        <v>22</v>
      </c>
      <c r="I83" s="15">
        <v>31</v>
      </c>
      <c r="J83" s="16">
        <v>13440</v>
      </c>
      <c r="K83" s="17">
        <v>1</v>
      </c>
      <c r="L83" s="13" t="s">
        <v>40</v>
      </c>
      <c r="M83" s="14">
        <v>15</v>
      </c>
      <c r="N83" s="15">
        <v>31</v>
      </c>
      <c r="O83" s="16">
        <v>9940</v>
      </c>
      <c r="P83" s="17">
        <v>6</v>
      </c>
      <c r="Q83" s="13" t="s">
        <v>55</v>
      </c>
      <c r="R83" s="14">
        <v>19</v>
      </c>
      <c r="S83" s="15">
        <v>30.5</v>
      </c>
      <c r="T83" s="16">
        <v>12120</v>
      </c>
      <c r="U83" s="17">
        <v>1</v>
      </c>
      <c r="V83" s="13" t="s">
        <v>84</v>
      </c>
      <c r="W83" s="14">
        <v>5</v>
      </c>
      <c r="X83" s="15">
        <v>30.5</v>
      </c>
      <c r="Y83" s="16">
        <v>3520</v>
      </c>
      <c r="Z83" s="17">
        <v>6</v>
      </c>
      <c r="AA83" s="18">
        <f t="shared" si="34"/>
        <v>73</v>
      </c>
      <c r="AB83" s="28">
        <f t="shared" si="33"/>
        <v>14</v>
      </c>
      <c r="AD83" s="19">
        <v>1</v>
      </c>
      <c r="AE83" s="12">
        <v>30</v>
      </c>
      <c r="AF83" s="12">
        <v>25</v>
      </c>
      <c r="AG83" s="12">
        <v>26</v>
      </c>
      <c r="AH83" s="12">
        <v>19</v>
      </c>
      <c r="AI83" s="12">
        <v>28</v>
      </c>
      <c r="AJ83" s="12">
        <v>26</v>
      </c>
      <c r="AK83" s="12">
        <v>12</v>
      </c>
      <c r="AL83" s="12">
        <v>23</v>
      </c>
      <c r="AM83" s="12">
        <v>9</v>
      </c>
      <c r="AN83" s="12">
        <v>19</v>
      </c>
      <c r="AO83" s="12">
        <v>27</v>
      </c>
      <c r="AP83" s="12">
        <v>13</v>
      </c>
      <c r="AQ83" s="12">
        <v>12</v>
      </c>
      <c r="AR83" s="12">
        <v>15</v>
      </c>
      <c r="AS83" s="12">
        <v>14</v>
      </c>
      <c r="AT83" s="12">
        <v>14</v>
      </c>
      <c r="AU83" s="20">
        <f t="shared" ref="AU83:AU88" si="37">SUM(AE83:AT83)/16</f>
        <v>19.5</v>
      </c>
    </row>
    <row r="84" spans="1:47" ht="10.95" customHeight="1" x14ac:dyDescent="0.2">
      <c r="A84" s="21">
        <v>12</v>
      </c>
      <c r="B84" s="37" t="s">
        <v>64</v>
      </c>
      <c r="C84" s="38">
        <v>19</v>
      </c>
      <c r="D84" s="39">
        <v>30</v>
      </c>
      <c r="E84" s="40">
        <v>11840</v>
      </c>
      <c r="F84" s="41">
        <v>8</v>
      </c>
      <c r="G84" s="37" t="s">
        <v>54</v>
      </c>
      <c r="H84" s="38">
        <v>6</v>
      </c>
      <c r="I84" s="39">
        <v>31.1</v>
      </c>
      <c r="J84" s="40">
        <v>3860</v>
      </c>
      <c r="K84" s="41">
        <v>15</v>
      </c>
      <c r="L84" s="37" t="s">
        <v>66</v>
      </c>
      <c r="M84" s="38">
        <v>17</v>
      </c>
      <c r="N84" s="39">
        <v>29.1</v>
      </c>
      <c r="O84" s="40">
        <v>10820</v>
      </c>
      <c r="P84" s="41">
        <v>3</v>
      </c>
      <c r="Q84" s="37" t="s">
        <v>11</v>
      </c>
      <c r="R84" s="38">
        <v>14</v>
      </c>
      <c r="S84" s="39">
        <v>31</v>
      </c>
      <c r="T84" s="40">
        <v>6920</v>
      </c>
      <c r="U84" s="41">
        <v>6</v>
      </c>
      <c r="V84" s="37" t="s">
        <v>35</v>
      </c>
      <c r="W84" s="38">
        <v>1</v>
      </c>
      <c r="X84" s="39">
        <v>33</v>
      </c>
      <c r="Y84" s="40">
        <v>760</v>
      </c>
      <c r="Z84" s="41">
        <v>12</v>
      </c>
      <c r="AA84" s="42">
        <f t="shared" si="34"/>
        <v>57</v>
      </c>
      <c r="AB84" s="20">
        <f t="shared" si="33"/>
        <v>-2</v>
      </c>
      <c r="AD84" s="19">
        <v>2</v>
      </c>
      <c r="AE84" s="12">
        <v>20</v>
      </c>
      <c r="AF84" s="12">
        <v>22</v>
      </c>
      <c r="AG84" s="12">
        <v>9</v>
      </c>
      <c r="AH84" s="12">
        <v>18</v>
      </c>
      <c r="AI84" s="12">
        <v>20</v>
      </c>
      <c r="AJ84" s="12">
        <v>7</v>
      </c>
      <c r="AK84" s="12">
        <v>6</v>
      </c>
      <c r="AL84" s="12">
        <v>12</v>
      </c>
      <c r="AM84" s="12">
        <v>9</v>
      </c>
      <c r="AN84" s="12">
        <v>17</v>
      </c>
      <c r="AO84" s="12">
        <v>7</v>
      </c>
      <c r="AP84" s="12">
        <v>4</v>
      </c>
      <c r="AQ84" s="12">
        <v>10</v>
      </c>
      <c r="AR84" s="12">
        <v>6</v>
      </c>
      <c r="AS84" s="12">
        <v>12</v>
      </c>
      <c r="AT84" s="12">
        <v>12</v>
      </c>
      <c r="AU84" s="20">
        <f t="shared" si="37"/>
        <v>11.9375</v>
      </c>
    </row>
    <row r="85" spans="1:47" ht="10.95" customHeight="1" x14ac:dyDescent="0.2">
      <c r="A85" s="12">
        <v>13</v>
      </c>
      <c r="B85" s="13" t="s">
        <v>50</v>
      </c>
      <c r="C85" s="14">
        <v>12</v>
      </c>
      <c r="D85" s="15">
        <v>32.200000000000003</v>
      </c>
      <c r="E85" s="16">
        <v>7760</v>
      </c>
      <c r="F85" s="17">
        <v>14</v>
      </c>
      <c r="G85" s="13" t="s">
        <v>83</v>
      </c>
      <c r="H85" s="14">
        <v>12</v>
      </c>
      <c r="I85" s="15">
        <v>32</v>
      </c>
      <c r="J85" s="16">
        <v>8000</v>
      </c>
      <c r="K85" s="17">
        <v>7</v>
      </c>
      <c r="L85" s="13" t="s">
        <v>129</v>
      </c>
      <c r="M85" s="14">
        <v>5</v>
      </c>
      <c r="N85" s="15">
        <v>30.5</v>
      </c>
      <c r="O85" s="16">
        <v>3280</v>
      </c>
      <c r="P85" s="17">
        <v>13</v>
      </c>
      <c r="Q85" s="13" t="s">
        <v>52</v>
      </c>
      <c r="R85" s="14">
        <v>15</v>
      </c>
      <c r="S85" s="15">
        <v>36</v>
      </c>
      <c r="T85" s="16">
        <v>9980</v>
      </c>
      <c r="U85" s="17">
        <v>4</v>
      </c>
      <c r="V85" s="13" t="s">
        <v>105</v>
      </c>
      <c r="W85" s="14">
        <v>4</v>
      </c>
      <c r="X85" s="15">
        <v>28.8</v>
      </c>
      <c r="Y85" s="16">
        <v>2640</v>
      </c>
      <c r="Z85" s="17">
        <v>10</v>
      </c>
      <c r="AA85" s="18">
        <f t="shared" si="34"/>
        <v>48</v>
      </c>
      <c r="AB85" s="28">
        <f t="shared" si="33"/>
        <v>-11</v>
      </c>
      <c r="AD85" s="19">
        <v>3</v>
      </c>
      <c r="AE85" s="12">
        <v>20</v>
      </c>
      <c r="AF85" s="12">
        <v>10</v>
      </c>
      <c r="AG85" s="12">
        <v>7</v>
      </c>
      <c r="AH85" s="12">
        <v>28</v>
      </c>
      <c r="AI85" s="12">
        <v>17</v>
      </c>
      <c r="AJ85" s="12">
        <v>12</v>
      </c>
      <c r="AK85" s="12">
        <v>15</v>
      </c>
      <c r="AL85" s="12">
        <v>5</v>
      </c>
      <c r="AM85" s="12">
        <v>5</v>
      </c>
      <c r="AN85" s="12">
        <v>5</v>
      </c>
      <c r="AO85" s="12">
        <v>6</v>
      </c>
      <c r="AP85" s="12">
        <v>17</v>
      </c>
      <c r="AQ85" s="12">
        <v>5</v>
      </c>
      <c r="AR85" s="12">
        <v>15</v>
      </c>
      <c r="AS85" s="12">
        <v>11</v>
      </c>
      <c r="AT85" s="12">
        <v>6</v>
      </c>
      <c r="AU85" s="20">
        <f t="shared" si="37"/>
        <v>11.5</v>
      </c>
    </row>
    <row r="86" spans="1:47" ht="10.95" customHeight="1" x14ac:dyDescent="0.2">
      <c r="A86" s="21">
        <v>14</v>
      </c>
      <c r="B86" s="37" t="s">
        <v>65</v>
      </c>
      <c r="C86" s="38">
        <v>27</v>
      </c>
      <c r="D86" s="39">
        <v>31.8</v>
      </c>
      <c r="E86" s="40">
        <v>17160</v>
      </c>
      <c r="F86" s="41">
        <v>4</v>
      </c>
      <c r="G86" s="37" t="s">
        <v>74</v>
      </c>
      <c r="H86" s="38">
        <v>18</v>
      </c>
      <c r="I86" s="39">
        <v>37.700000000000003</v>
      </c>
      <c r="J86" s="40">
        <v>11560</v>
      </c>
      <c r="K86" s="41">
        <v>4</v>
      </c>
      <c r="L86" s="37" t="s">
        <v>103</v>
      </c>
      <c r="M86" s="38">
        <v>10</v>
      </c>
      <c r="N86" s="39">
        <v>34.6</v>
      </c>
      <c r="O86" s="40">
        <v>6620</v>
      </c>
      <c r="P86" s="41">
        <v>9</v>
      </c>
      <c r="Q86" s="37" t="s">
        <v>100</v>
      </c>
      <c r="R86" s="38">
        <v>16</v>
      </c>
      <c r="S86" s="39">
        <v>38.700000000000003</v>
      </c>
      <c r="T86" s="40">
        <v>10380</v>
      </c>
      <c r="U86" s="41">
        <v>3</v>
      </c>
      <c r="V86" s="37" t="s">
        <v>71</v>
      </c>
      <c r="W86" s="38">
        <v>3</v>
      </c>
      <c r="X86" s="39">
        <v>32</v>
      </c>
      <c r="Y86" s="40">
        <v>2020</v>
      </c>
      <c r="Z86" s="41">
        <v>11</v>
      </c>
      <c r="AA86" s="42">
        <f t="shared" si="34"/>
        <v>74</v>
      </c>
      <c r="AB86" s="20">
        <f t="shared" si="33"/>
        <v>15</v>
      </c>
      <c r="AD86" s="19">
        <v>4</v>
      </c>
      <c r="AE86" s="12">
        <v>14</v>
      </c>
      <c r="AF86" s="12">
        <v>18</v>
      </c>
      <c r="AG86" s="12">
        <v>15</v>
      </c>
      <c r="AH86" s="12">
        <v>19</v>
      </c>
      <c r="AI86" s="12">
        <v>14</v>
      </c>
      <c r="AJ86" s="12">
        <v>13</v>
      </c>
      <c r="AK86" s="12">
        <v>14</v>
      </c>
      <c r="AL86" s="12">
        <v>5</v>
      </c>
      <c r="AM86" s="12">
        <v>4</v>
      </c>
      <c r="AN86" s="12">
        <v>16</v>
      </c>
      <c r="AO86" s="12">
        <v>8</v>
      </c>
      <c r="AP86" s="12">
        <v>11</v>
      </c>
      <c r="AQ86" s="12">
        <v>10</v>
      </c>
      <c r="AR86" s="12">
        <v>10</v>
      </c>
      <c r="AS86" s="12">
        <v>3</v>
      </c>
      <c r="AT86" s="12">
        <v>11</v>
      </c>
      <c r="AU86" s="20">
        <f t="shared" si="37"/>
        <v>11.5625</v>
      </c>
    </row>
    <row r="87" spans="1:47" ht="10.95" customHeight="1" x14ac:dyDescent="0.2">
      <c r="A87" s="12">
        <v>15</v>
      </c>
      <c r="B87" s="13" t="s">
        <v>62</v>
      </c>
      <c r="C87" s="14">
        <v>13</v>
      </c>
      <c r="D87" s="15">
        <v>31.7</v>
      </c>
      <c r="E87" s="16">
        <v>86660</v>
      </c>
      <c r="F87" s="17">
        <v>13</v>
      </c>
      <c r="G87" s="13" t="s">
        <v>90</v>
      </c>
      <c r="H87" s="14">
        <v>20</v>
      </c>
      <c r="I87" s="15">
        <v>29.5</v>
      </c>
      <c r="J87" s="16">
        <v>13140</v>
      </c>
      <c r="K87" s="17">
        <v>2</v>
      </c>
      <c r="L87" s="13" t="s">
        <v>45</v>
      </c>
      <c r="M87" s="14">
        <v>6</v>
      </c>
      <c r="N87" s="15">
        <v>29.3</v>
      </c>
      <c r="O87" s="16">
        <v>3960</v>
      </c>
      <c r="P87" s="17">
        <v>12</v>
      </c>
      <c r="Q87" s="13" t="s">
        <v>60</v>
      </c>
      <c r="R87" s="14">
        <v>4</v>
      </c>
      <c r="S87" s="15">
        <v>30.7</v>
      </c>
      <c r="T87" s="16">
        <v>2620</v>
      </c>
      <c r="U87" s="17">
        <v>15</v>
      </c>
      <c r="V87" s="13" t="s">
        <v>77</v>
      </c>
      <c r="W87" s="14">
        <v>4</v>
      </c>
      <c r="X87" s="15">
        <v>29</v>
      </c>
      <c r="Y87" s="16">
        <v>2680</v>
      </c>
      <c r="Z87" s="17">
        <v>9</v>
      </c>
      <c r="AA87" s="18">
        <f t="shared" si="34"/>
        <v>47</v>
      </c>
      <c r="AB87" s="28">
        <f t="shared" si="33"/>
        <v>-12</v>
      </c>
      <c r="AD87" s="19">
        <v>5</v>
      </c>
      <c r="AE87" s="12">
        <v>7</v>
      </c>
      <c r="AF87" s="12">
        <v>12</v>
      </c>
      <c r="AG87" s="12">
        <v>10</v>
      </c>
      <c r="AH87" s="12">
        <v>4</v>
      </c>
      <c r="AI87" s="12">
        <v>3</v>
      </c>
      <c r="AJ87" s="12">
        <v>9</v>
      </c>
      <c r="AK87" s="12">
        <v>4</v>
      </c>
      <c r="AL87" s="12">
        <v>1</v>
      </c>
      <c r="AM87" s="12">
        <v>4</v>
      </c>
      <c r="AN87" s="12">
        <v>1</v>
      </c>
      <c r="AO87" s="12">
        <v>10</v>
      </c>
      <c r="AP87" s="12">
        <v>1</v>
      </c>
      <c r="AQ87" s="12">
        <v>4</v>
      </c>
      <c r="AR87" s="12">
        <v>1</v>
      </c>
      <c r="AS87" s="12">
        <v>5</v>
      </c>
      <c r="AT87" s="12">
        <v>1</v>
      </c>
      <c r="AU87" s="20">
        <f t="shared" si="37"/>
        <v>4.8125</v>
      </c>
    </row>
    <row r="88" spans="1:47" ht="10.95" customHeight="1" x14ac:dyDescent="0.2">
      <c r="A88" s="21">
        <v>16</v>
      </c>
      <c r="B88" s="37" t="s">
        <v>16</v>
      </c>
      <c r="C88" s="38">
        <v>23</v>
      </c>
      <c r="D88" s="39">
        <v>31</v>
      </c>
      <c r="E88" s="40">
        <v>14780</v>
      </c>
      <c r="F88" s="41">
        <v>7</v>
      </c>
      <c r="G88" s="37" t="s">
        <v>91</v>
      </c>
      <c r="H88" s="38">
        <v>9</v>
      </c>
      <c r="I88" s="39">
        <v>31.5</v>
      </c>
      <c r="J88" s="40">
        <v>5920</v>
      </c>
      <c r="K88" s="41">
        <v>10</v>
      </c>
      <c r="L88" s="37" t="s">
        <v>78</v>
      </c>
      <c r="M88" s="38">
        <v>6</v>
      </c>
      <c r="N88" s="39">
        <v>39.4</v>
      </c>
      <c r="O88" s="40">
        <v>4260</v>
      </c>
      <c r="P88" s="41">
        <v>11</v>
      </c>
      <c r="Q88" s="37" t="s">
        <v>70</v>
      </c>
      <c r="R88" s="38">
        <v>10</v>
      </c>
      <c r="S88" s="39">
        <v>29.5</v>
      </c>
      <c r="T88" s="40">
        <v>6340</v>
      </c>
      <c r="U88" s="41">
        <v>11</v>
      </c>
      <c r="V88" s="37" t="s">
        <v>85</v>
      </c>
      <c r="W88" s="38">
        <v>12</v>
      </c>
      <c r="X88" s="39">
        <v>29.3</v>
      </c>
      <c r="Y88" s="40">
        <v>7920</v>
      </c>
      <c r="Z88" s="41">
        <v>1</v>
      </c>
      <c r="AA88" s="42">
        <f t="shared" si="34"/>
        <v>60</v>
      </c>
      <c r="AB88" s="20">
        <f t="shared" si="33"/>
        <v>1</v>
      </c>
      <c r="AD88" s="21" t="s">
        <v>20</v>
      </c>
      <c r="AE88" s="21">
        <f t="shared" ref="AE88:AT88" si="38">SUM(AE82:AE87)</f>
        <v>91</v>
      </c>
      <c r="AF88" s="21">
        <f t="shared" si="38"/>
        <v>87</v>
      </c>
      <c r="AG88" s="21">
        <f t="shared" si="38"/>
        <v>67</v>
      </c>
      <c r="AH88" s="21">
        <f t="shared" si="38"/>
        <v>88</v>
      </c>
      <c r="AI88" s="21">
        <f t="shared" si="38"/>
        <v>82</v>
      </c>
      <c r="AJ88" s="21">
        <f t="shared" si="38"/>
        <v>67</v>
      </c>
      <c r="AK88" s="21">
        <f t="shared" si="38"/>
        <v>51</v>
      </c>
      <c r="AL88" s="21">
        <f t="shared" si="38"/>
        <v>46</v>
      </c>
      <c r="AM88" s="21">
        <f t="shared" si="38"/>
        <v>31</v>
      </c>
      <c r="AN88" s="21">
        <f t="shared" si="38"/>
        <v>58</v>
      </c>
      <c r="AO88" s="21">
        <f t="shared" si="38"/>
        <v>58</v>
      </c>
      <c r="AP88" s="21">
        <f t="shared" si="38"/>
        <v>46</v>
      </c>
      <c r="AQ88" s="21">
        <f t="shared" si="38"/>
        <v>41</v>
      </c>
      <c r="AR88" s="21">
        <f t="shared" si="38"/>
        <v>47</v>
      </c>
      <c r="AS88" s="21">
        <f t="shared" si="38"/>
        <v>45</v>
      </c>
      <c r="AT88" s="21">
        <f t="shared" si="38"/>
        <v>44</v>
      </c>
      <c r="AU88" s="20">
        <f t="shared" si="37"/>
        <v>59.3125</v>
      </c>
    </row>
    <row r="89" spans="1:47" ht="10.95" customHeight="1" x14ac:dyDescent="0.2">
      <c r="A89" s="31" t="s">
        <v>124</v>
      </c>
      <c r="B89" s="49" t="s">
        <v>115</v>
      </c>
      <c r="C89" s="50"/>
      <c r="D89" s="50"/>
      <c r="E89" s="50"/>
      <c r="F89" s="51"/>
      <c r="G89" s="49" t="s">
        <v>116</v>
      </c>
      <c r="H89" s="50"/>
      <c r="I89" s="50"/>
      <c r="J89" s="50"/>
      <c r="K89" s="51"/>
      <c r="L89" s="49" t="s">
        <v>117</v>
      </c>
      <c r="M89" s="50"/>
      <c r="N89" s="50"/>
      <c r="O89" s="50"/>
      <c r="P89" s="51"/>
      <c r="Q89" s="49" t="s">
        <v>118</v>
      </c>
      <c r="R89" s="50"/>
      <c r="S89" s="50"/>
      <c r="T89" s="50"/>
      <c r="U89" s="51"/>
      <c r="V89" s="49" t="s">
        <v>119</v>
      </c>
      <c r="W89" s="50"/>
      <c r="X89" s="50"/>
      <c r="Y89" s="50"/>
      <c r="Z89" s="51"/>
      <c r="AA89" s="55">
        <f>SUM(AA73:AA88)</f>
        <v>949</v>
      </c>
      <c r="AB89" s="33" t="s">
        <v>120</v>
      </c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6"/>
    </row>
    <row r="90" spans="1:47" ht="10.95" customHeight="1" x14ac:dyDescent="0.2">
      <c r="A90" s="31">
        <v>2025</v>
      </c>
      <c r="B90" s="49" t="s">
        <v>121</v>
      </c>
      <c r="C90" s="50"/>
      <c r="D90" s="50"/>
      <c r="E90" s="50"/>
      <c r="F90" s="51"/>
      <c r="G90" s="49" t="s">
        <v>121</v>
      </c>
      <c r="H90" s="50"/>
      <c r="I90" s="50"/>
      <c r="J90" s="50"/>
      <c r="K90" s="51"/>
      <c r="L90" s="49" t="s">
        <v>121</v>
      </c>
      <c r="M90" s="50"/>
      <c r="N90" s="50"/>
      <c r="O90" s="50"/>
      <c r="P90" s="51"/>
      <c r="Q90" s="49" t="s">
        <v>121</v>
      </c>
      <c r="R90" s="50"/>
      <c r="S90" s="50"/>
      <c r="T90" s="50"/>
      <c r="U90" s="51"/>
      <c r="V90" s="49" t="s">
        <v>121</v>
      </c>
      <c r="W90" s="50"/>
      <c r="X90" s="50"/>
      <c r="Y90" s="50"/>
      <c r="Z90" s="51"/>
      <c r="AA90" s="56"/>
      <c r="AB90" s="34" t="s">
        <v>122</v>
      </c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6"/>
    </row>
    <row r="91" spans="1:47" ht="10.95" customHeight="1" x14ac:dyDescent="0.2">
      <c r="A91" s="31" t="s">
        <v>127</v>
      </c>
      <c r="B91" s="52">
        <f>SUM(C73:C88)</f>
        <v>312</v>
      </c>
      <c r="C91" s="53"/>
      <c r="D91" s="53"/>
      <c r="E91" s="53"/>
      <c r="F91" s="54"/>
      <c r="G91" s="52">
        <f t="shared" ref="G91" si="39">SUM(H73:H88)</f>
        <v>191</v>
      </c>
      <c r="H91" s="53"/>
      <c r="I91" s="53"/>
      <c r="J91" s="53"/>
      <c r="K91" s="54"/>
      <c r="L91" s="52">
        <f t="shared" ref="L91" si="40">SUM(M73:M88)</f>
        <v>184</v>
      </c>
      <c r="M91" s="53"/>
      <c r="N91" s="53"/>
      <c r="O91" s="53"/>
      <c r="P91" s="54"/>
      <c r="Q91" s="52">
        <f>SUM(R73:R88)</f>
        <v>185</v>
      </c>
      <c r="R91" s="53"/>
      <c r="S91" s="53"/>
      <c r="T91" s="53"/>
      <c r="U91" s="54"/>
      <c r="V91" s="52">
        <f>SUM(W73:W88)</f>
        <v>77</v>
      </c>
      <c r="W91" s="53"/>
      <c r="X91" s="53"/>
      <c r="Y91" s="53"/>
      <c r="Z91" s="54"/>
      <c r="AA91" s="57"/>
      <c r="AB91" s="32">
        <f>SUM(AA73:AA88)/16</f>
        <v>59.3125</v>
      </c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6"/>
    </row>
    <row r="93" spans="1:47" x14ac:dyDescent="0.2">
      <c r="AD93" s="48" t="s">
        <v>155</v>
      </c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</row>
    <row r="94" spans="1:47" x14ac:dyDescent="0.2">
      <c r="AD94" s="47" t="s">
        <v>49</v>
      </c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6"/>
    </row>
    <row r="95" spans="1:47" x14ac:dyDescent="0.2">
      <c r="AB95" s="43" t="s">
        <v>142</v>
      </c>
      <c r="AD95" s="10" t="s">
        <v>19</v>
      </c>
      <c r="AE95" s="10" t="s">
        <v>21</v>
      </c>
      <c r="AF95" s="10" t="s">
        <v>22</v>
      </c>
      <c r="AG95" s="10" t="s">
        <v>27</v>
      </c>
      <c r="AH95" s="10" t="s">
        <v>26</v>
      </c>
      <c r="AI95" s="10" t="s">
        <v>25</v>
      </c>
      <c r="AJ95" s="10" t="s">
        <v>24</v>
      </c>
      <c r="AK95" s="10" t="s">
        <v>44</v>
      </c>
      <c r="AL95" s="10" t="s">
        <v>29</v>
      </c>
      <c r="AM95" s="10" t="s">
        <v>106</v>
      </c>
      <c r="AN95" s="10" t="s">
        <v>107</v>
      </c>
      <c r="AO95" s="10" t="s">
        <v>23</v>
      </c>
      <c r="AP95" s="10" t="s">
        <v>43</v>
      </c>
      <c r="AQ95" s="10" t="s">
        <v>30</v>
      </c>
      <c r="AR95" s="10" t="s">
        <v>31</v>
      </c>
      <c r="AS95" s="10" t="s">
        <v>28</v>
      </c>
      <c r="AT95" s="10" t="s">
        <v>46</v>
      </c>
      <c r="AU95" s="11" t="s">
        <v>13</v>
      </c>
    </row>
    <row r="96" spans="1:47" x14ac:dyDescent="0.2">
      <c r="AA96" s="43" t="s">
        <v>134</v>
      </c>
      <c r="AB96" s="43" t="s">
        <v>138</v>
      </c>
      <c r="AD96" s="19">
        <v>1</v>
      </c>
      <c r="AE96" s="12">
        <f>SUM(AE9)</f>
        <v>68</v>
      </c>
      <c r="AF96" s="12">
        <f t="shared" ref="AF96:AT96" si="41">SUM(AF9)</f>
        <v>-57</v>
      </c>
      <c r="AG96" s="12">
        <f t="shared" si="41"/>
        <v>-48</v>
      </c>
      <c r="AH96" s="12">
        <f t="shared" si="41"/>
        <v>28</v>
      </c>
      <c r="AI96" s="12">
        <f t="shared" si="41"/>
        <v>-4</v>
      </c>
      <c r="AJ96" s="12">
        <f t="shared" si="41"/>
        <v>-22</v>
      </c>
      <c r="AK96" s="12">
        <f t="shared" si="41"/>
        <v>-33</v>
      </c>
      <c r="AL96" s="12">
        <f t="shared" si="41"/>
        <v>95</v>
      </c>
      <c r="AM96" s="12">
        <f t="shared" si="41"/>
        <v>45</v>
      </c>
      <c r="AN96" s="12">
        <f t="shared" si="41"/>
        <v>-93</v>
      </c>
      <c r="AO96" s="12">
        <f t="shared" si="41"/>
        <v>-43</v>
      </c>
      <c r="AP96" s="12">
        <f t="shared" si="41"/>
        <v>-46</v>
      </c>
      <c r="AQ96" s="12">
        <f t="shared" si="41"/>
        <v>41</v>
      </c>
      <c r="AR96" s="12">
        <f t="shared" si="41"/>
        <v>7</v>
      </c>
      <c r="AS96" s="12">
        <f t="shared" si="41"/>
        <v>-53</v>
      </c>
      <c r="AT96" s="12">
        <f t="shared" si="41"/>
        <v>75</v>
      </c>
      <c r="AU96" s="20">
        <f t="shared" ref="AU96:AU100" si="42">SUM(AE96:AT96)/16</f>
        <v>-2.5</v>
      </c>
    </row>
    <row r="97" spans="27:47" x14ac:dyDescent="0.2">
      <c r="AA97" s="43" t="s">
        <v>135</v>
      </c>
      <c r="AB97" s="43" t="s">
        <v>140</v>
      </c>
      <c r="AD97" s="19">
        <v>2</v>
      </c>
      <c r="AE97" s="12">
        <f>SUM(AE32)</f>
        <v>-80</v>
      </c>
      <c r="AF97" s="12">
        <f t="shared" ref="AF97:AT97" si="43">SUM(AF32)</f>
        <v>47</v>
      </c>
      <c r="AG97" s="12">
        <f t="shared" si="43"/>
        <v>67</v>
      </c>
      <c r="AH97" s="12">
        <f t="shared" si="43"/>
        <v>29</v>
      </c>
      <c r="AI97" s="12">
        <f t="shared" si="43"/>
        <v>57</v>
      </c>
      <c r="AJ97" s="12">
        <f t="shared" si="43"/>
        <v>-154</v>
      </c>
      <c r="AK97" s="12">
        <f t="shared" si="43"/>
        <v>90</v>
      </c>
      <c r="AL97" s="12">
        <f t="shared" si="43"/>
        <v>-28</v>
      </c>
      <c r="AM97" s="12">
        <f t="shared" si="43"/>
        <v>115</v>
      </c>
      <c r="AN97" s="12">
        <f t="shared" si="43"/>
        <v>-22</v>
      </c>
      <c r="AO97" s="12">
        <f t="shared" si="43"/>
        <v>83</v>
      </c>
      <c r="AP97" s="12">
        <f t="shared" si="43"/>
        <v>-17</v>
      </c>
      <c r="AQ97" s="12">
        <f t="shared" si="43"/>
        <v>-26</v>
      </c>
      <c r="AR97" s="12">
        <f t="shared" si="43"/>
        <v>-139</v>
      </c>
      <c r="AS97" s="12">
        <f t="shared" si="43"/>
        <v>9</v>
      </c>
      <c r="AT97" s="12">
        <f t="shared" si="43"/>
        <v>-66</v>
      </c>
      <c r="AU97" s="20">
        <f t="shared" si="42"/>
        <v>-2.1875</v>
      </c>
    </row>
    <row r="98" spans="27:47" x14ac:dyDescent="0.2">
      <c r="AA98" s="43" t="s">
        <v>136</v>
      </c>
      <c r="AB98" s="43" t="s">
        <v>139</v>
      </c>
      <c r="AD98" s="19">
        <v>3</v>
      </c>
      <c r="AE98" s="12">
        <f>SUM(AE55)</f>
        <v>45</v>
      </c>
      <c r="AF98" s="12">
        <f t="shared" ref="AF98:AT98" si="44">SUM(AF55)</f>
        <v>-27</v>
      </c>
      <c r="AG98" s="12">
        <f t="shared" si="44"/>
        <v>-3</v>
      </c>
      <c r="AH98" s="12">
        <f t="shared" si="44"/>
        <v>-37</v>
      </c>
      <c r="AI98" s="12">
        <f t="shared" si="44"/>
        <v>34</v>
      </c>
      <c r="AJ98" s="12">
        <f t="shared" si="44"/>
        <v>-11</v>
      </c>
      <c r="AK98" s="12">
        <f t="shared" si="44"/>
        <v>0</v>
      </c>
      <c r="AL98" s="12">
        <f t="shared" si="44"/>
        <v>56</v>
      </c>
      <c r="AM98" s="12">
        <f t="shared" si="44"/>
        <v>13</v>
      </c>
      <c r="AN98" s="12">
        <f t="shared" si="44"/>
        <v>-18</v>
      </c>
      <c r="AO98" s="12">
        <f t="shared" si="44"/>
        <v>-44</v>
      </c>
      <c r="AP98" s="12">
        <f t="shared" si="44"/>
        <v>-34</v>
      </c>
      <c r="AQ98" s="12">
        <f t="shared" si="44"/>
        <v>-18</v>
      </c>
      <c r="AR98" s="12">
        <f t="shared" si="44"/>
        <v>13</v>
      </c>
      <c r="AS98" s="12">
        <f t="shared" si="44"/>
        <v>44</v>
      </c>
      <c r="AT98" s="12">
        <f t="shared" si="44"/>
        <v>-13</v>
      </c>
      <c r="AU98" s="20">
        <f t="shared" si="42"/>
        <v>0</v>
      </c>
    </row>
    <row r="99" spans="27:47" x14ac:dyDescent="0.2">
      <c r="AA99" s="43" t="s">
        <v>137</v>
      </c>
      <c r="AB99" s="43" t="s">
        <v>141</v>
      </c>
      <c r="AD99" s="19">
        <v>4</v>
      </c>
      <c r="AE99" s="12">
        <f>SUM(AE78)</f>
        <v>10</v>
      </c>
      <c r="AF99" s="12">
        <f t="shared" ref="AF99:AT99" si="45">SUM(AF78)</f>
        <v>45</v>
      </c>
      <c r="AG99" s="12">
        <f t="shared" si="45"/>
        <v>25</v>
      </c>
      <c r="AH99" s="12">
        <f t="shared" si="45"/>
        <v>16</v>
      </c>
      <c r="AI99" s="12">
        <f t="shared" si="45"/>
        <v>40</v>
      </c>
      <c r="AJ99" s="12">
        <f t="shared" si="45"/>
        <v>-11</v>
      </c>
      <c r="AK99" s="12">
        <f t="shared" si="45"/>
        <v>-19</v>
      </c>
      <c r="AL99" s="12">
        <f t="shared" si="45"/>
        <v>-31</v>
      </c>
      <c r="AM99" s="12">
        <f t="shared" si="45"/>
        <v>-32</v>
      </c>
      <c r="AN99" s="12">
        <f t="shared" si="45"/>
        <v>-17</v>
      </c>
      <c r="AO99" s="12">
        <f t="shared" si="45"/>
        <v>12</v>
      </c>
      <c r="AP99" s="12">
        <f t="shared" si="45"/>
        <v>-37</v>
      </c>
      <c r="AQ99" s="12">
        <f t="shared" si="45"/>
        <v>12</v>
      </c>
      <c r="AR99" s="12">
        <f t="shared" si="45"/>
        <v>13</v>
      </c>
      <c r="AS99" s="12">
        <f t="shared" si="45"/>
        <v>33</v>
      </c>
      <c r="AT99" s="12">
        <f t="shared" si="45"/>
        <v>-25</v>
      </c>
      <c r="AU99" s="20">
        <f t="shared" si="42"/>
        <v>2.125</v>
      </c>
    </row>
    <row r="100" spans="27:47" x14ac:dyDescent="0.2">
      <c r="AD100" s="21" t="s">
        <v>20</v>
      </c>
      <c r="AE100" s="21">
        <f t="shared" ref="AE100:AT100" si="46">SUM(AE96:AE99)</f>
        <v>43</v>
      </c>
      <c r="AF100" s="21">
        <f t="shared" si="46"/>
        <v>8</v>
      </c>
      <c r="AG100" s="21">
        <f t="shared" si="46"/>
        <v>41</v>
      </c>
      <c r="AH100" s="21">
        <f t="shared" si="46"/>
        <v>36</v>
      </c>
      <c r="AI100" s="21">
        <f t="shared" si="46"/>
        <v>127</v>
      </c>
      <c r="AJ100" s="21">
        <f t="shared" si="46"/>
        <v>-198</v>
      </c>
      <c r="AK100" s="21">
        <f t="shared" si="46"/>
        <v>38</v>
      </c>
      <c r="AL100" s="21">
        <f t="shared" si="46"/>
        <v>92</v>
      </c>
      <c r="AM100" s="21">
        <f t="shared" si="46"/>
        <v>141</v>
      </c>
      <c r="AN100" s="21">
        <f t="shared" si="46"/>
        <v>-150</v>
      </c>
      <c r="AO100" s="21">
        <f t="shared" si="46"/>
        <v>8</v>
      </c>
      <c r="AP100" s="21">
        <f t="shared" si="46"/>
        <v>-134</v>
      </c>
      <c r="AQ100" s="21">
        <f t="shared" si="46"/>
        <v>9</v>
      </c>
      <c r="AR100" s="21">
        <f t="shared" si="46"/>
        <v>-106</v>
      </c>
      <c r="AS100" s="21">
        <f t="shared" si="46"/>
        <v>33</v>
      </c>
      <c r="AT100" s="21">
        <f t="shared" si="46"/>
        <v>-29</v>
      </c>
      <c r="AU100" s="20">
        <f t="shared" si="42"/>
        <v>-2.5625</v>
      </c>
    </row>
    <row r="101" spans="27:47" x14ac:dyDescent="0.2"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2"/>
    </row>
    <row r="102" spans="27:47" x14ac:dyDescent="0.2">
      <c r="AD102" s="47" t="s">
        <v>156</v>
      </c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</row>
    <row r="103" spans="27:47" x14ac:dyDescent="0.2">
      <c r="AB103" s="43" t="s">
        <v>142</v>
      </c>
      <c r="AD103" s="10" t="s">
        <v>19</v>
      </c>
      <c r="AE103" s="10" t="s">
        <v>21</v>
      </c>
      <c r="AF103" s="10" t="s">
        <v>22</v>
      </c>
      <c r="AG103" s="10" t="s">
        <v>27</v>
      </c>
      <c r="AH103" s="10" t="s">
        <v>26</v>
      </c>
      <c r="AI103" s="10" t="s">
        <v>25</v>
      </c>
      <c r="AJ103" s="10" t="s">
        <v>24</v>
      </c>
      <c r="AK103" s="10" t="s">
        <v>44</v>
      </c>
      <c r="AL103" s="10" t="s">
        <v>29</v>
      </c>
      <c r="AM103" s="10" t="s">
        <v>106</v>
      </c>
      <c r="AN103" s="10" t="s">
        <v>107</v>
      </c>
      <c r="AO103" s="10" t="s">
        <v>23</v>
      </c>
      <c r="AP103" s="10" t="s">
        <v>43</v>
      </c>
      <c r="AQ103" s="10" t="s">
        <v>30</v>
      </c>
      <c r="AR103" s="10" t="s">
        <v>31</v>
      </c>
      <c r="AS103" s="10" t="s">
        <v>28</v>
      </c>
      <c r="AT103" s="10" t="s">
        <v>46</v>
      </c>
      <c r="AU103" s="11" t="s">
        <v>13</v>
      </c>
    </row>
    <row r="104" spans="27:47" x14ac:dyDescent="0.2">
      <c r="AA104" s="43" t="s">
        <v>134</v>
      </c>
      <c r="AB104" s="43" t="s">
        <v>138</v>
      </c>
      <c r="AD104" s="19">
        <v>1</v>
      </c>
      <c r="AE104" s="12">
        <f t="shared" ref="AE104:AT104" si="47">SUM(AE19)</f>
        <v>121</v>
      </c>
      <c r="AF104" s="12">
        <f t="shared" si="47"/>
        <v>68</v>
      </c>
      <c r="AG104" s="12">
        <f t="shared" si="47"/>
        <v>60</v>
      </c>
      <c r="AH104" s="12">
        <f t="shared" si="47"/>
        <v>71</v>
      </c>
      <c r="AI104" s="12">
        <f t="shared" si="47"/>
        <v>70</v>
      </c>
      <c r="AJ104" s="12">
        <f t="shared" si="47"/>
        <v>34</v>
      </c>
      <c r="AK104" s="12">
        <f t="shared" si="47"/>
        <v>65</v>
      </c>
      <c r="AL104" s="12">
        <f t="shared" si="47"/>
        <v>72</v>
      </c>
      <c r="AM104" s="12">
        <f t="shared" si="47"/>
        <v>62</v>
      </c>
      <c r="AN104" s="12">
        <f t="shared" si="47"/>
        <v>55</v>
      </c>
      <c r="AO104" s="12">
        <f t="shared" si="47"/>
        <v>48</v>
      </c>
      <c r="AP104" s="12">
        <f t="shared" si="47"/>
        <v>48</v>
      </c>
      <c r="AQ104" s="12">
        <f t="shared" si="47"/>
        <v>70</v>
      </c>
      <c r="AR104" s="12">
        <f t="shared" si="47"/>
        <v>42</v>
      </c>
      <c r="AS104" s="12">
        <f t="shared" si="47"/>
        <v>37</v>
      </c>
      <c r="AT104" s="12">
        <f t="shared" si="47"/>
        <v>61</v>
      </c>
      <c r="AU104" s="20">
        <f t="shared" ref="AU104:AU108" si="48">SUM(AE104:AT104)/16</f>
        <v>61.5</v>
      </c>
    </row>
    <row r="105" spans="27:47" x14ac:dyDescent="0.2">
      <c r="AA105" s="43" t="s">
        <v>135</v>
      </c>
      <c r="AB105" s="43" t="s">
        <v>140</v>
      </c>
      <c r="AD105" s="19">
        <v>2</v>
      </c>
      <c r="AE105" s="12">
        <f t="shared" ref="AE105:AT105" si="49">SUM(AE42)</f>
        <v>124</v>
      </c>
      <c r="AF105" s="12">
        <f t="shared" si="49"/>
        <v>115</v>
      </c>
      <c r="AG105" s="12">
        <f t="shared" si="49"/>
        <v>146</v>
      </c>
      <c r="AH105" s="12">
        <f t="shared" si="49"/>
        <v>148</v>
      </c>
      <c r="AI105" s="12">
        <f t="shared" si="49"/>
        <v>116</v>
      </c>
      <c r="AJ105" s="12">
        <f t="shared" si="49"/>
        <v>98</v>
      </c>
      <c r="AK105" s="12">
        <f t="shared" si="49"/>
        <v>138</v>
      </c>
      <c r="AL105" s="12">
        <f t="shared" si="49"/>
        <v>58</v>
      </c>
      <c r="AM105" s="12">
        <f t="shared" si="49"/>
        <v>116</v>
      </c>
      <c r="AN105" s="12">
        <f t="shared" si="49"/>
        <v>77</v>
      </c>
      <c r="AO105" s="12">
        <f t="shared" si="49"/>
        <v>124</v>
      </c>
      <c r="AP105" s="12">
        <f t="shared" si="49"/>
        <v>82</v>
      </c>
      <c r="AQ105" s="12">
        <f t="shared" si="49"/>
        <v>100</v>
      </c>
      <c r="AR105" s="12">
        <f t="shared" si="49"/>
        <v>56</v>
      </c>
      <c r="AS105" s="12">
        <f t="shared" si="49"/>
        <v>63</v>
      </c>
      <c r="AT105" s="12">
        <f t="shared" si="49"/>
        <v>48</v>
      </c>
      <c r="AU105" s="20">
        <f t="shared" si="48"/>
        <v>100.5625</v>
      </c>
    </row>
    <row r="106" spans="27:47" x14ac:dyDescent="0.2">
      <c r="AA106" s="43" t="s">
        <v>136</v>
      </c>
      <c r="AB106" s="43" t="s">
        <v>139</v>
      </c>
      <c r="AD106" s="19">
        <v>3</v>
      </c>
      <c r="AE106" s="12">
        <f t="shared" ref="AE106:AT106" si="50">SUM(AE65)</f>
        <v>66</v>
      </c>
      <c r="AF106" s="12">
        <f t="shared" si="50"/>
        <v>49</v>
      </c>
      <c r="AG106" s="12">
        <f t="shared" si="50"/>
        <v>44</v>
      </c>
      <c r="AH106" s="12">
        <f t="shared" si="50"/>
        <v>52</v>
      </c>
      <c r="AI106" s="12">
        <f t="shared" si="50"/>
        <v>62</v>
      </c>
      <c r="AJ106" s="12">
        <f t="shared" si="50"/>
        <v>52</v>
      </c>
      <c r="AK106" s="12">
        <f t="shared" si="50"/>
        <v>41</v>
      </c>
      <c r="AL106" s="12">
        <f t="shared" si="50"/>
        <v>39</v>
      </c>
      <c r="AM106" s="12">
        <f t="shared" si="50"/>
        <v>47</v>
      </c>
      <c r="AN106" s="12">
        <f t="shared" si="50"/>
        <v>43</v>
      </c>
      <c r="AO106" s="12">
        <f t="shared" si="50"/>
        <v>23</v>
      </c>
      <c r="AP106" s="12">
        <f t="shared" si="50"/>
        <v>37</v>
      </c>
      <c r="AQ106" s="12">
        <f t="shared" si="50"/>
        <v>23</v>
      </c>
      <c r="AR106" s="12">
        <f t="shared" si="50"/>
        <v>35</v>
      </c>
      <c r="AS106" s="12">
        <f t="shared" si="50"/>
        <v>32</v>
      </c>
      <c r="AT106" s="12">
        <f t="shared" si="50"/>
        <v>25</v>
      </c>
      <c r="AU106" s="20">
        <f t="shared" si="48"/>
        <v>41.875</v>
      </c>
    </row>
    <row r="107" spans="27:47" x14ac:dyDescent="0.2">
      <c r="AA107" s="43" t="s">
        <v>137</v>
      </c>
      <c r="AB107" s="43" t="s">
        <v>141</v>
      </c>
      <c r="AD107" s="19">
        <v>4</v>
      </c>
      <c r="AE107" s="12">
        <f t="shared" ref="AE107:AT107" si="51">SUM(AE88)</f>
        <v>91</v>
      </c>
      <c r="AF107" s="12">
        <f t="shared" si="51"/>
        <v>87</v>
      </c>
      <c r="AG107" s="12">
        <f t="shared" si="51"/>
        <v>67</v>
      </c>
      <c r="AH107" s="12">
        <f t="shared" si="51"/>
        <v>88</v>
      </c>
      <c r="AI107" s="12">
        <f t="shared" si="51"/>
        <v>82</v>
      </c>
      <c r="AJ107" s="12">
        <f t="shared" si="51"/>
        <v>67</v>
      </c>
      <c r="AK107" s="12">
        <f t="shared" si="51"/>
        <v>51</v>
      </c>
      <c r="AL107" s="12">
        <f t="shared" si="51"/>
        <v>46</v>
      </c>
      <c r="AM107" s="12">
        <f t="shared" si="51"/>
        <v>31</v>
      </c>
      <c r="AN107" s="12">
        <f t="shared" si="51"/>
        <v>58</v>
      </c>
      <c r="AO107" s="12">
        <f t="shared" si="51"/>
        <v>58</v>
      </c>
      <c r="AP107" s="12">
        <f t="shared" si="51"/>
        <v>46</v>
      </c>
      <c r="AQ107" s="12">
        <f t="shared" si="51"/>
        <v>41</v>
      </c>
      <c r="AR107" s="12">
        <f t="shared" si="51"/>
        <v>47</v>
      </c>
      <c r="AS107" s="12">
        <f t="shared" si="51"/>
        <v>45</v>
      </c>
      <c r="AT107" s="12">
        <f t="shared" si="51"/>
        <v>44</v>
      </c>
      <c r="AU107" s="20">
        <f t="shared" si="48"/>
        <v>59.3125</v>
      </c>
    </row>
    <row r="108" spans="27:47" x14ac:dyDescent="0.2">
      <c r="AD108" s="21" t="s">
        <v>20</v>
      </c>
      <c r="AE108" s="21">
        <f>SUM(AE103:AE107)</f>
        <v>402</v>
      </c>
      <c r="AF108" s="21">
        <f t="shared" ref="AF108:AI108" si="52">SUM(AF103:AF107)</f>
        <v>319</v>
      </c>
      <c r="AG108" s="21">
        <f t="shared" si="52"/>
        <v>317</v>
      </c>
      <c r="AH108" s="21">
        <f t="shared" si="52"/>
        <v>359</v>
      </c>
      <c r="AI108" s="21">
        <f t="shared" si="52"/>
        <v>330</v>
      </c>
      <c r="AJ108" s="21">
        <f>SUM(AJ103:AJ107)</f>
        <v>251</v>
      </c>
      <c r="AK108" s="21">
        <f t="shared" ref="AK108" si="53">SUM(AK103:AK107)</f>
        <v>295</v>
      </c>
      <c r="AL108" s="21">
        <f>SUM(AL103:AL107)</f>
        <v>215</v>
      </c>
      <c r="AM108" s="21">
        <f t="shared" ref="AM108:AR108" si="54">SUM(AM103:AM107)</f>
        <v>256</v>
      </c>
      <c r="AN108" s="21">
        <f t="shared" si="54"/>
        <v>233</v>
      </c>
      <c r="AO108" s="21">
        <f t="shared" si="54"/>
        <v>253</v>
      </c>
      <c r="AP108" s="21">
        <f t="shared" si="54"/>
        <v>213</v>
      </c>
      <c r="AQ108" s="21">
        <f t="shared" si="54"/>
        <v>234</v>
      </c>
      <c r="AR108" s="21">
        <f t="shared" si="54"/>
        <v>180</v>
      </c>
      <c r="AS108" s="21">
        <f>SUM(AS103:AS107)</f>
        <v>177</v>
      </c>
      <c r="AT108" s="21">
        <f t="shared" ref="AT108" si="55">SUM(AT103:AT107)</f>
        <v>178</v>
      </c>
      <c r="AU108" s="20">
        <f t="shared" si="48"/>
        <v>263.25</v>
      </c>
    </row>
    <row r="110" spans="27:47" x14ac:dyDescent="0.2">
      <c r="AB110" s="43" t="s">
        <v>142</v>
      </c>
      <c r="AD110" s="48" t="s">
        <v>143</v>
      </c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</row>
    <row r="111" spans="27:47" x14ac:dyDescent="0.2">
      <c r="AA111" s="43" t="s">
        <v>134</v>
      </c>
      <c r="AB111" s="43" t="s">
        <v>138</v>
      </c>
      <c r="AD111" s="47" t="s">
        <v>49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6"/>
    </row>
    <row r="112" spans="27:47" x14ac:dyDescent="0.2">
      <c r="AD112" s="10" t="s">
        <v>19</v>
      </c>
      <c r="AE112" s="10" t="s">
        <v>21</v>
      </c>
      <c r="AF112" s="10" t="s">
        <v>22</v>
      </c>
      <c r="AG112" s="10" t="s">
        <v>27</v>
      </c>
      <c r="AH112" s="10" t="s">
        <v>26</v>
      </c>
      <c r="AI112" s="10" t="s">
        <v>25</v>
      </c>
      <c r="AJ112" s="10" t="s">
        <v>24</v>
      </c>
      <c r="AK112" s="10" t="s">
        <v>44</v>
      </c>
      <c r="AL112" s="10" t="s">
        <v>29</v>
      </c>
      <c r="AM112" s="10" t="s">
        <v>106</v>
      </c>
      <c r="AN112" s="10" t="s">
        <v>107</v>
      </c>
      <c r="AO112" s="10" t="s">
        <v>23</v>
      </c>
      <c r="AP112" s="10" t="s">
        <v>43</v>
      </c>
      <c r="AQ112" s="10" t="s">
        <v>30</v>
      </c>
      <c r="AR112" s="10" t="s">
        <v>31</v>
      </c>
      <c r="AS112" s="10" t="s">
        <v>28</v>
      </c>
      <c r="AT112" s="10" t="s">
        <v>46</v>
      </c>
      <c r="AU112" s="11" t="s">
        <v>13</v>
      </c>
    </row>
    <row r="113" spans="27:47" x14ac:dyDescent="0.2">
      <c r="AD113" s="19">
        <v>1</v>
      </c>
      <c r="AE113" s="12">
        <v>5</v>
      </c>
      <c r="AF113" s="12">
        <v>5</v>
      </c>
      <c r="AG113" s="12">
        <v>5</v>
      </c>
      <c r="AH113" s="12">
        <v>3</v>
      </c>
      <c r="AI113" s="12">
        <v>5</v>
      </c>
      <c r="AJ113" s="12">
        <v>4</v>
      </c>
      <c r="AK113" s="12">
        <v>5</v>
      </c>
      <c r="AL113" s="12">
        <v>5</v>
      </c>
      <c r="AM113" s="12">
        <v>4</v>
      </c>
      <c r="AN113" s="12">
        <v>4</v>
      </c>
      <c r="AO113" s="12">
        <v>5</v>
      </c>
      <c r="AP113" s="12">
        <v>5</v>
      </c>
      <c r="AQ113" s="12">
        <v>5</v>
      </c>
      <c r="AR113" s="12">
        <v>5</v>
      </c>
      <c r="AS113" s="12">
        <v>4</v>
      </c>
      <c r="AT113" s="12">
        <v>4</v>
      </c>
      <c r="AU113" s="20">
        <f t="shared" ref="AU113:AU118" si="56">SUM(AE113:AT113)/16</f>
        <v>4.5625</v>
      </c>
    </row>
    <row r="114" spans="27:47" x14ac:dyDescent="0.2">
      <c r="AD114" s="19">
        <v>2</v>
      </c>
      <c r="AE114" s="12">
        <v>5</v>
      </c>
      <c r="AF114" s="12">
        <v>3</v>
      </c>
      <c r="AG114" s="12">
        <v>5</v>
      </c>
      <c r="AH114" s="12">
        <v>4</v>
      </c>
      <c r="AI114" s="12">
        <v>3</v>
      </c>
      <c r="AJ114" s="12">
        <v>3</v>
      </c>
      <c r="AK114" s="12">
        <v>5</v>
      </c>
      <c r="AL114" s="12">
        <v>4</v>
      </c>
      <c r="AM114" s="12">
        <v>3</v>
      </c>
      <c r="AN114" s="12">
        <v>5</v>
      </c>
      <c r="AO114" s="12">
        <v>4</v>
      </c>
      <c r="AP114" s="12">
        <v>3</v>
      </c>
      <c r="AQ114" s="12">
        <v>3</v>
      </c>
      <c r="AR114" s="12">
        <v>2</v>
      </c>
      <c r="AS114" s="12">
        <v>4</v>
      </c>
      <c r="AT114" s="12">
        <v>1</v>
      </c>
      <c r="AU114" s="20">
        <f t="shared" si="56"/>
        <v>3.5625</v>
      </c>
    </row>
    <row r="115" spans="27:47" x14ac:dyDescent="0.2">
      <c r="AD115" s="19">
        <v>3</v>
      </c>
      <c r="AE115" s="12">
        <v>5</v>
      </c>
      <c r="AF115" s="12">
        <v>4</v>
      </c>
      <c r="AG115" s="12">
        <v>5</v>
      </c>
      <c r="AH115" s="12">
        <v>4</v>
      </c>
      <c r="AI115" s="12">
        <v>3</v>
      </c>
      <c r="AJ115" s="12">
        <v>3</v>
      </c>
      <c r="AK115" s="12">
        <v>3</v>
      </c>
      <c r="AL115" s="12">
        <v>2</v>
      </c>
      <c r="AM115" s="12">
        <v>4</v>
      </c>
      <c r="AN115" s="12">
        <v>4</v>
      </c>
      <c r="AO115" s="12">
        <v>2</v>
      </c>
      <c r="AP115" s="12">
        <v>3</v>
      </c>
      <c r="AQ115" s="12">
        <v>3</v>
      </c>
      <c r="AR115" s="12">
        <v>1</v>
      </c>
      <c r="AS115" s="12">
        <v>4</v>
      </c>
      <c r="AT115" s="12">
        <v>1</v>
      </c>
      <c r="AU115" s="20">
        <f t="shared" si="56"/>
        <v>3.1875</v>
      </c>
    </row>
    <row r="116" spans="27:47" x14ac:dyDescent="0.2">
      <c r="AD116" s="19">
        <v>4</v>
      </c>
      <c r="AE116" s="12">
        <v>2</v>
      </c>
      <c r="AF116" s="12">
        <v>2</v>
      </c>
      <c r="AG116" s="12">
        <v>1</v>
      </c>
      <c r="AH116" s="12">
        <v>4</v>
      </c>
      <c r="AI116" s="12">
        <v>2</v>
      </c>
      <c r="AJ116" s="12">
        <v>2</v>
      </c>
      <c r="AK116" s="12">
        <v>2</v>
      </c>
      <c r="AL116" s="12">
        <v>2</v>
      </c>
      <c r="AM116" s="12">
        <v>4</v>
      </c>
      <c r="AN116" s="12">
        <v>2</v>
      </c>
      <c r="AO116" s="12">
        <v>2</v>
      </c>
      <c r="AP116" s="12">
        <v>3</v>
      </c>
      <c r="AQ116" s="12">
        <v>3</v>
      </c>
      <c r="AR116" s="12">
        <v>2</v>
      </c>
      <c r="AS116" s="12">
        <v>1</v>
      </c>
      <c r="AT116" s="12">
        <v>4</v>
      </c>
      <c r="AU116" s="20">
        <f t="shared" si="56"/>
        <v>2.375</v>
      </c>
    </row>
    <row r="117" spans="27:47" x14ac:dyDescent="0.2">
      <c r="AD117" s="19">
        <v>5</v>
      </c>
      <c r="AE117" s="12">
        <v>3</v>
      </c>
      <c r="AF117" s="12">
        <v>2</v>
      </c>
      <c r="AG117" s="12">
        <v>1</v>
      </c>
      <c r="AH117" s="12">
        <v>3</v>
      </c>
      <c r="AI117" s="12">
        <v>1</v>
      </c>
      <c r="AJ117" s="12">
        <v>1</v>
      </c>
      <c r="AK117" s="12">
        <v>1</v>
      </c>
      <c r="AL117" s="12">
        <v>2</v>
      </c>
      <c r="AM117" s="12">
        <v>1</v>
      </c>
      <c r="AN117" s="12">
        <v>1</v>
      </c>
      <c r="AO117" s="12">
        <v>1</v>
      </c>
      <c r="AP117" s="12">
        <v>1</v>
      </c>
      <c r="AQ117" s="12">
        <v>1</v>
      </c>
      <c r="AR117" s="12">
        <v>2</v>
      </c>
      <c r="AS117" s="12">
        <v>1</v>
      </c>
      <c r="AT117" s="12">
        <v>1</v>
      </c>
      <c r="AU117" s="20">
        <f t="shared" si="56"/>
        <v>1.4375</v>
      </c>
    </row>
    <row r="118" spans="27:47" x14ac:dyDescent="0.2">
      <c r="AD118" s="21" t="s">
        <v>20</v>
      </c>
      <c r="AE118" s="21">
        <f>SUM(AE113:AE117)</f>
        <v>20</v>
      </c>
      <c r="AF118" s="21">
        <f t="shared" ref="AF118:AK118" si="57">SUM(AF113:AF117)</f>
        <v>16</v>
      </c>
      <c r="AG118" s="21">
        <f t="shared" si="57"/>
        <v>17</v>
      </c>
      <c r="AH118" s="21">
        <f t="shared" si="57"/>
        <v>18</v>
      </c>
      <c r="AI118" s="21">
        <f t="shared" si="57"/>
        <v>14</v>
      </c>
      <c r="AJ118" s="21">
        <f t="shared" si="57"/>
        <v>13</v>
      </c>
      <c r="AK118" s="21">
        <f t="shared" si="57"/>
        <v>16</v>
      </c>
      <c r="AL118" s="21">
        <f>SUM(AL113:AL117)</f>
        <v>15</v>
      </c>
      <c r="AM118" s="21">
        <f t="shared" ref="AM118:AO118" si="58">SUM(AM113:AM117)</f>
        <v>16</v>
      </c>
      <c r="AN118" s="21">
        <f t="shared" si="58"/>
        <v>16</v>
      </c>
      <c r="AO118" s="21">
        <f t="shared" si="58"/>
        <v>14</v>
      </c>
      <c r="AP118" s="21">
        <f>SUM(AP113:AP117)</f>
        <v>15</v>
      </c>
      <c r="AQ118" s="21">
        <f>SUM(AQ113:AQ117)</f>
        <v>15</v>
      </c>
      <c r="AR118" s="21">
        <f>SUM(AR113:AR117)</f>
        <v>12</v>
      </c>
      <c r="AS118" s="21">
        <f>SUM(AS113:AS117)</f>
        <v>14</v>
      </c>
      <c r="AT118" s="21">
        <f>SUM(AT113:AT117)</f>
        <v>11</v>
      </c>
      <c r="AU118" s="20">
        <f t="shared" si="56"/>
        <v>15.125</v>
      </c>
    </row>
    <row r="120" spans="27:47" x14ac:dyDescent="0.2">
      <c r="AB120" s="43" t="s">
        <v>142</v>
      </c>
      <c r="AD120" s="48" t="s">
        <v>143</v>
      </c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</row>
    <row r="121" spans="27:47" x14ac:dyDescent="0.2">
      <c r="AA121" s="43" t="s">
        <v>135</v>
      </c>
      <c r="AB121" s="43" t="s">
        <v>140</v>
      </c>
      <c r="AD121" s="47" t="s">
        <v>49</v>
      </c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6"/>
    </row>
    <row r="122" spans="27:47" x14ac:dyDescent="0.2">
      <c r="AD122" s="10" t="s">
        <v>19</v>
      </c>
      <c r="AE122" s="10" t="s">
        <v>21</v>
      </c>
      <c r="AF122" s="10" t="s">
        <v>22</v>
      </c>
      <c r="AG122" s="10" t="s">
        <v>27</v>
      </c>
      <c r="AH122" s="10" t="s">
        <v>26</v>
      </c>
      <c r="AI122" s="10" t="s">
        <v>25</v>
      </c>
      <c r="AJ122" s="10" t="s">
        <v>24</v>
      </c>
      <c r="AK122" s="10" t="s">
        <v>44</v>
      </c>
      <c r="AL122" s="10" t="s">
        <v>29</v>
      </c>
      <c r="AM122" s="10" t="s">
        <v>106</v>
      </c>
      <c r="AN122" s="10" t="s">
        <v>107</v>
      </c>
      <c r="AO122" s="10">
        <v>4</v>
      </c>
      <c r="AP122" s="10" t="s">
        <v>43</v>
      </c>
      <c r="AQ122" s="10" t="s">
        <v>30</v>
      </c>
      <c r="AR122" s="10" t="s">
        <v>31</v>
      </c>
      <c r="AS122" s="10" t="s">
        <v>28</v>
      </c>
      <c r="AT122" s="10" t="s">
        <v>46</v>
      </c>
      <c r="AU122" s="11" t="s">
        <v>13</v>
      </c>
    </row>
    <row r="123" spans="27:47" x14ac:dyDescent="0.2">
      <c r="AD123" s="19">
        <v>1</v>
      </c>
      <c r="AE123" s="12">
        <v>5</v>
      </c>
      <c r="AF123" s="12">
        <v>5</v>
      </c>
      <c r="AG123" s="12">
        <v>5</v>
      </c>
      <c r="AH123" s="12">
        <v>5</v>
      </c>
      <c r="AI123" s="12">
        <v>5</v>
      </c>
      <c r="AJ123" s="12">
        <v>5</v>
      </c>
      <c r="AK123" s="12">
        <v>5</v>
      </c>
      <c r="AL123" s="12">
        <v>3</v>
      </c>
      <c r="AM123" s="12">
        <v>5</v>
      </c>
      <c r="AN123" s="12">
        <v>5</v>
      </c>
      <c r="AO123" s="12">
        <v>4</v>
      </c>
      <c r="AP123" s="12">
        <v>5</v>
      </c>
      <c r="AQ123" s="12">
        <v>4</v>
      </c>
      <c r="AR123" s="12">
        <v>4</v>
      </c>
      <c r="AS123" s="12">
        <v>3</v>
      </c>
      <c r="AT123" s="12">
        <v>4</v>
      </c>
      <c r="AU123" s="20">
        <f t="shared" ref="AU123:AU128" si="59">SUM(AE123:AT123)/16</f>
        <v>4.5</v>
      </c>
    </row>
    <row r="124" spans="27:47" x14ac:dyDescent="0.2">
      <c r="AD124" s="19">
        <v>2</v>
      </c>
      <c r="AE124" s="12">
        <v>5</v>
      </c>
      <c r="AF124" s="12">
        <v>4</v>
      </c>
      <c r="AG124" s="12">
        <v>5</v>
      </c>
      <c r="AH124" s="12">
        <v>4</v>
      </c>
      <c r="AI124" s="12">
        <v>5</v>
      </c>
      <c r="AJ124" s="12">
        <v>4</v>
      </c>
      <c r="AK124" s="12">
        <v>4</v>
      </c>
      <c r="AL124" s="12">
        <v>4</v>
      </c>
      <c r="AM124" s="12">
        <v>2</v>
      </c>
      <c r="AN124" s="12">
        <v>4</v>
      </c>
      <c r="AO124" s="12">
        <v>4</v>
      </c>
      <c r="AP124" s="12">
        <v>4</v>
      </c>
      <c r="AQ124" s="12">
        <v>4</v>
      </c>
      <c r="AR124" s="12">
        <v>5</v>
      </c>
      <c r="AS124" s="12">
        <v>3</v>
      </c>
      <c r="AT124" s="12">
        <v>2</v>
      </c>
      <c r="AU124" s="20">
        <f t="shared" si="59"/>
        <v>3.9375</v>
      </c>
    </row>
    <row r="125" spans="27:47" x14ac:dyDescent="0.2">
      <c r="AD125" s="19">
        <v>3</v>
      </c>
      <c r="AE125" s="12">
        <v>3</v>
      </c>
      <c r="AF125" s="12">
        <v>4</v>
      </c>
      <c r="AG125" s="12">
        <v>5</v>
      </c>
      <c r="AH125" s="12">
        <v>5</v>
      </c>
      <c r="AI125" s="12">
        <v>3</v>
      </c>
      <c r="AJ125" s="12">
        <v>3</v>
      </c>
      <c r="AK125" s="12">
        <v>5</v>
      </c>
      <c r="AL125" s="12">
        <v>2</v>
      </c>
      <c r="AM125" s="12">
        <v>3</v>
      </c>
      <c r="AN125" s="12">
        <v>3</v>
      </c>
      <c r="AO125" s="12">
        <v>3</v>
      </c>
      <c r="AP125" s="12">
        <v>3</v>
      </c>
      <c r="AQ125" s="12">
        <v>4</v>
      </c>
      <c r="AR125" s="12">
        <v>3</v>
      </c>
      <c r="AS125" s="12">
        <v>3</v>
      </c>
      <c r="AT125" s="12">
        <v>2</v>
      </c>
      <c r="AU125" s="20">
        <f t="shared" si="59"/>
        <v>3.375</v>
      </c>
    </row>
    <row r="126" spans="27:47" x14ac:dyDescent="0.2">
      <c r="AD126" s="19">
        <v>4</v>
      </c>
      <c r="AE126" s="12">
        <v>1</v>
      </c>
      <c r="AF126" s="12">
        <v>2</v>
      </c>
      <c r="AG126" s="12">
        <v>1</v>
      </c>
      <c r="AH126" s="12">
        <v>3</v>
      </c>
      <c r="AI126" s="12">
        <v>1</v>
      </c>
      <c r="AJ126" s="12">
        <v>2</v>
      </c>
      <c r="AK126" s="12">
        <v>3</v>
      </c>
      <c r="AL126" s="12">
        <v>1</v>
      </c>
      <c r="AM126" s="12">
        <v>1</v>
      </c>
      <c r="AN126" s="12">
        <v>2</v>
      </c>
      <c r="AO126" s="12">
        <v>2</v>
      </c>
      <c r="AP126" s="12">
        <v>2</v>
      </c>
      <c r="AQ126" s="12">
        <v>1</v>
      </c>
      <c r="AR126" s="12">
        <v>1</v>
      </c>
      <c r="AS126" s="12">
        <v>1</v>
      </c>
      <c r="AT126" s="12">
        <v>1</v>
      </c>
      <c r="AU126" s="20">
        <f t="shared" si="59"/>
        <v>1.5625</v>
      </c>
    </row>
    <row r="127" spans="27:47" x14ac:dyDescent="0.2">
      <c r="AD127" s="19">
        <v>5</v>
      </c>
      <c r="AE127" s="12">
        <v>3</v>
      </c>
      <c r="AF127" s="12">
        <v>2</v>
      </c>
      <c r="AG127" s="12">
        <v>1</v>
      </c>
      <c r="AH127" s="12">
        <v>2</v>
      </c>
      <c r="AI127" s="12">
        <v>1</v>
      </c>
      <c r="AJ127" s="12">
        <v>3</v>
      </c>
      <c r="AK127" s="12">
        <v>2</v>
      </c>
      <c r="AL127" s="12">
        <v>1</v>
      </c>
      <c r="AM127" s="12">
        <v>2</v>
      </c>
      <c r="AN127" s="12">
        <v>2</v>
      </c>
      <c r="AO127" s="12">
        <v>2</v>
      </c>
      <c r="AP127" s="12">
        <v>2</v>
      </c>
      <c r="AQ127" s="12">
        <v>1</v>
      </c>
      <c r="AR127" s="12">
        <v>2</v>
      </c>
      <c r="AS127" s="12">
        <v>1</v>
      </c>
      <c r="AT127" s="12">
        <v>1</v>
      </c>
      <c r="AU127" s="20">
        <f t="shared" si="59"/>
        <v>1.75</v>
      </c>
    </row>
    <row r="128" spans="27:47" x14ac:dyDescent="0.2">
      <c r="AD128" s="21" t="s">
        <v>20</v>
      </c>
      <c r="AE128" s="21">
        <f>SUM(AE123:AE127)</f>
        <v>17</v>
      </c>
      <c r="AF128" s="21">
        <f t="shared" ref="AF128:AK128" si="60">SUM(AF123:AF127)</f>
        <v>17</v>
      </c>
      <c r="AG128" s="21">
        <f t="shared" si="60"/>
        <v>17</v>
      </c>
      <c r="AH128" s="21">
        <f t="shared" si="60"/>
        <v>19</v>
      </c>
      <c r="AI128" s="21">
        <f t="shared" si="60"/>
        <v>15</v>
      </c>
      <c r="AJ128" s="21">
        <f t="shared" si="60"/>
        <v>17</v>
      </c>
      <c r="AK128" s="21">
        <f t="shared" si="60"/>
        <v>19</v>
      </c>
      <c r="AL128" s="21">
        <f>SUM(AL123:AL127)</f>
        <v>11</v>
      </c>
      <c r="AM128" s="21">
        <f t="shared" ref="AM128:AO128" si="61">SUM(AM123:AM127)</f>
        <v>13</v>
      </c>
      <c r="AN128" s="21">
        <f t="shared" si="61"/>
        <v>16</v>
      </c>
      <c r="AO128" s="21">
        <f t="shared" si="61"/>
        <v>15</v>
      </c>
      <c r="AP128" s="21">
        <f>SUM(AP123:AP127)</f>
        <v>16</v>
      </c>
      <c r="AQ128" s="21">
        <f>SUM(AQ123:AQ127)</f>
        <v>14</v>
      </c>
      <c r="AR128" s="21">
        <f>SUM(AR123:AR127)</f>
        <v>15</v>
      </c>
      <c r="AS128" s="21">
        <f>SUM(AS123:AS127)</f>
        <v>11</v>
      </c>
      <c r="AT128" s="21">
        <f>SUM(AT123:AT127)</f>
        <v>10</v>
      </c>
      <c r="AU128" s="20">
        <f t="shared" si="59"/>
        <v>15.125</v>
      </c>
    </row>
    <row r="130" spans="27:47" x14ac:dyDescent="0.2">
      <c r="AB130" s="43" t="s">
        <v>142</v>
      </c>
      <c r="AD130" s="48" t="s">
        <v>143</v>
      </c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</row>
    <row r="131" spans="27:47" x14ac:dyDescent="0.2">
      <c r="AA131" s="43" t="s">
        <v>136</v>
      </c>
      <c r="AB131" s="43" t="s">
        <v>139</v>
      </c>
      <c r="AD131" s="47" t="s">
        <v>49</v>
      </c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6"/>
    </row>
    <row r="132" spans="27:47" x14ac:dyDescent="0.2">
      <c r="AD132" s="10" t="s">
        <v>19</v>
      </c>
      <c r="AE132" s="10" t="s">
        <v>21</v>
      </c>
      <c r="AF132" s="10" t="s">
        <v>22</v>
      </c>
      <c r="AG132" s="10" t="s">
        <v>27</v>
      </c>
      <c r="AH132" s="10" t="s">
        <v>26</v>
      </c>
      <c r="AI132" s="10" t="s">
        <v>25</v>
      </c>
      <c r="AJ132" s="10" t="s">
        <v>24</v>
      </c>
      <c r="AK132" s="10" t="s">
        <v>44</v>
      </c>
      <c r="AL132" s="10" t="s">
        <v>29</v>
      </c>
      <c r="AM132" s="10" t="s">
        <v>106</v>
      </c>
      <c r="AN132" s="10" t="s">
        <v>107</v>
      </c>
      <c r="AO132" s="10" t="s">
        <v>23</v>
      </c>
      <c r="AP132" s="10" t="s">
        <v>43</v>
      </c>
      <c r="AQ132" s="10" t="s">
        <v>30</v>
      </c>
      <c r="AR132" s="10" t="s">
        <v>31</v>
      </c>
      <c r="AS132" s="10" t="s">
        <v>28</v>
      </c>
      <c r="AT132" s="10" t="s">
        <v>46</v>
      </c>
      <c r="AU132" s="11" t="s">
        <v>13</v>
      </c>
    </row>
    <row r="133" spans="27:47" x14ac:dyDescent="0.2">
      <c r="AD133" s="19">
        <v>1</v>
      </c>
      <c r="AE133" s="12">
        <v>3</v>
      </c>
      <c r="AF133" s="12">
        <v>5</v>
      </c>
      <c r="AG133" s="12">
        <v>4</v>
      </c>
      <c r="AH133" s="12">
        <v>5</v>
      </c>
      <c r="AI133" s="12">
        <v>2</v>
      </c>
      <c r="AJ133" s="12">
        <v>4</v>
      </c>
      <c r="AK133" s="12">
        <v>4</v>
      </c>
      <c r="AL133" s="12">
        <v>4</v>
      </c>
      <c r="AM133" s="12">
        <v>5</v>
      </c>
      <c r="AN133" s="12">
        <v>4</v>
      </c>
      <c r="AO133" s="12">
        <v>1</v>
      </c>
      <c r="AP133" s="12">
        <v>4</v>
      </c>
      <c r="AQ133" s="12">
        <v>1</v>
      </c>
      <c r="AR133" s="12">
        <v>3</v>
      </c>
      <c r="AS133" s="12">
        <v>2</v>
      </c>
      <c r="AT133" s="12">
        <v>4</v>
      </c>
      <c r="AU133" s="20">
        <f t="shared" ref="AU133:AU138" si="62">SUM(AE133:AT133)/16</f>
        <v>3.4375</v>
      </c>
    </row>
    <row r="134" spans="27:47" x14ac:dyDescent="0.2">
      <c r="AD134" s="19">
        <v>2</v>
      </c>
      <c r="AE134" s="12">
        <v>5</v>
      </c>
      <c r="AF134" s="12">
        <v>5</v>
      </c>
      <c r="AG134" s="12">
        <v>4</v>
      </c>
      <c r="AH134" s="12">
        <v>5</v>
      </c>
      <c r="AI134" s="12">
        <v>5</v>
      </c>
      <c r="AJ134" s="12">
        <v>5</v>
      </c>
      <c r="AK134" s="12">
        <v>4</v>
      </c>
      <c r="AL134" s="12">
        <v>2</v>
      </c>
      <c r="AM134" s="12">
        <v>5</v>
      </c>
      <c r="AN134" s="12">
        <v>4</v>
      </c>
      <c r="AO134" s="12">
        <v>3</v>
      </c>
      <c r="AP134" s="12">
        <v>4</v>
      </c>
      <c r="AQ134" s="12">
        <v>3</v>
      </c>
      <c r="AR134" s="12">
        <v>3</v>
      </c>
      <c r="AS134" s="12">
        <v>4</v>
      </c>
      <c r="AT134" s="12">
        <v>2</v>
      </c>
      <c r="AU134" s="20">
        <f t="shared" si="62"/>
        <v>3.9375</v>
      </c>
    </row>
    <row r="135" spans="27:47" x14ac:dyDescent="0.2">
      <c r="AD135" s="19">
        <v>3</v>
      </c>
      <c r="AE135" s="12">
        <v>5</v>
      </c>
      <c r="AF135" s="12">
        <v>4</v>
      </c>
      <c r="AG135" s="12">
        <v>4</v>
      </c>
      <c r="AH135" s="12">
        <v>5</v>
      </c>
      <c r="AI135" s="12">
        <v>5</v>
      </c>
      <c r="AJ135" s="12">
        <v>4</v>
      </c>
      <c r="AK135" s="12">
        <v>5</v>
      </c>
      <c r="AL135" s="12">
        <v>2</v>
      </c>
      <c r="AM135" s="12">
        <v>3</v>
      </c>
      <c r="AN135" s="12">
        <v>4</v>
      </c>
      <c r="AO135" s="12">
        <v>3</v>
      </c>
      <c r="AP135" s="12">
        <v>5</v>
      </c>
      <c r="AQ135" s="12">
        <v>2</v>
      </c>
      <c r="AR135" s="12">
        <v>4</v>
      </c>
      <c r="AS135" s="12">
        <v>1</v>
      </c>
      <c r="AT135" s="12">
        <v>1</v>
      </c>
      <c r="AU135" s="20">
        <f t="shared" si="62"/>
        <v>3.5625</v>
      </c>
    </row>
    <row r="136" spans="27:47" x14ac:dyDescent="0.2">
      <c r="AD136" s="19">
        <v>4</v>
      </c>
      <c r="AE136" s="12">
        <v>4</v>
      </c>
      <c r="AF136" s="12">
        <v>3</v>
      </c>
      <c r="AG136" s="12">
        <v>4</v>
      </c>
      <c r="AH136" s="12">
        <v>2</v>
      </c>
      <c r="AI136" s="12">
        <v>5</v>
      </c>
      <c r="AJ136" s="12">
        <v>5</v>
      </c>
      <c r="AK136" s="12">
        <v>3</v>
      </c>
      <c r="AL136" s="12">
        <v>2</v>
      </c>
      <c r="AM136" s="12">
        <v>1</v>
      </c>
      <c r="AN136" s="12">
        <v>3</v>
      </c>
      <c r="AO136" s="12">
        <v>2</v>
      </c>
      <c r="AP136" s="12">
        <v>4</v>
      </c>
      <c r="AQ136" s="12">
        <v>1</v>
      </c>
      <c r="AR136" s="12">
        <v>1</v>
      </c>
      <c r="AS136" s="12">
        <v>1</v>
      </c>
      <c r="AT136" s="12">
        <v>2</v>
      </c>
      <c r="AU136" s="20">
        <f t="shared" si="62"/>
        <v>2.6875</v>
      </c>
    </row>
    <row r="137" spans="27:47" x14ac:dyDescent="0.2">
      <c r="AD137" s="19">
        <v>5</v>
      </c>
      <c r="AE137" s="12">
        <v>4</v>
      </c>
      <c r="AF137" s="12">
        <v>4</v>
      </c>
      <c r="AG137" s="12">
        <v>3</v>
      </c>
      <c r="AH137" s="12">
        <v>2</v>
      </c>
      <c r="AI137" s="12">
        <v>4</v>
      </c>
      <c r="AJ137" s="12">
        <v>1</v>
      </c>
      <c r="AK137" s="12">
        <v>1</v>
      </c>
      <c r="AL137" s="12">
        <v>2</v>
      </c>
      <c r="AM137" s="12">
        <v>1</v>
      </c>
      <c r="AN137" s="12">
        <v>3</v>
      </c>
      <c r="AO137" s="12">
        <v>1</v>
      </c>
      <c r="AP137" s="12">
        <v>1</v>
      </c>
      <c r="AQ137" s="12">
        <v>2</v>
      </c>
      <c r="AR137" s="12">
        <v>1</v>
      </c>
      <c r="AS137" s="12">
        <v>1</v>
      </c>
      <c r="AT137" s="12">
        <v>2</v>
      </c>
      <c r="AU137" s="20">
        <f t="shared" si="62"/>
        <v>2.0625</v>
      </c>
    </row>
    <row r="138" spans="27:47" x14ac:dyDescent="0.2">
      <c r="AD138" s="21" t="s">
        <v>20</v>
      </c>
      <c r="AE138" s="21">
        <f>SUM(AE133:AE137)</f>
        <v>21</v>
      </c>
      <c r="AF138" s="21">
        <f t="shared" ref="AF138:AK138" si="63">SUM(AF133:AF137)</f>
        <v>21</v>
      </c>
      <c r="AG138" s="21">
        <f t="shared" si="63"/>
        <v>19</v>
      </c>
      <c r="AH138" s="21">
        <f t="shared" si="63"/>
        <v>19</v>
      </c>
      <c r="AI138" s="21">
        <f t="shared" si="63"/>
        <v>21</v>
      </c>
      <c r="AJ138" s="21">
        <f t="shared" si="63"/>
        <v>19</v>
      </c>
      <c r="AK138" s="21">
        <f t="shared" si="63"/>
        <v>17</v>
      </c>
      <c r="AL138" s="21">
        <f>SUM(AL133:AL137)</f>
        <v>12</v>
      </c>
      <c r="AM138" s="21">
        <f t="shared" ref="AM138:AO138" si="64">SUM(AM133:AM137)</f>
        <v>15</v>
      </c>
      <c r="AN138" s="21">
        <f t="shared" si="64"/>
        <v>18</v>
      </c>
      <c r="AO138" s="21">
        <f t="shared" si="64"/>
        <v>10</v>
      </c>
      <c r="AP138" s="21">
        <f>SUM(AP133:AP137)</f>
        <v>18</v>
      </c>
      <c r="AQ138" s="21">
        <f>SUM(AQ133:AQ137)</f>
        <v>9</v>
      </c>
      <c r="AR138" s="21">
        <f>SUM(AR133:AR137)</f>
        <v>12</v>
      </c>
      <c r="AS138" s="21">
        <f>SUM(AS133:AS137)</f>
        <v>9</v>
      </c>
      <c r="AT138" s="21">
        <f>SUM(AT133:AT137)</f>
        <v>11</v>
      </c>
      <c r="AU138" s="20">
        <f t="shared" si="62"/>
        <v>15.6875</v>
      </c>
    </row>
    <row r="140" spans="27:47" x14ac:dyDescent="0.2">
      <c r="AB140" s="43" t="s">
        <v>142</v>
      </c>
      <c r="AD140" s="48" t="s">
        <v>143</v>
      </c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</row>
    <row r="141" spans="27:47" x14ac:dyDescent="0.2">
      <c r="AA141" s="43" t="s">
        <v>137</v>
      </c>
      <c r="AB141" s="43" t="s">
        <v>141</v>
      </c>
      <c r="AD141" s="47" t="s">
        <v>49</v>
      </c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6"/>
    </row>
    <row r="142" spans="27:47" x14ac:dyDescent="0.2">
      <c r="AD142" s="10" t="s">
        <v>19</v>
      </c>
      <c r="AE142" s="10" t="s">
        <v>21</v>
      </c>
      <c r="AF142" s="10" t="s">
        <v>22</v>
      </c>
      <c r="AG142" s="10" t="s">
        <v>27</v>
      </c>
      <c r="AH142" s="10" t="s">
        <v>26</v>
      </c>
      <c r="AI142" s="10" t="s">
        <v>25</v>
      </c>
      <c r="AJ142" s="10" t="s">
        <v>24</v>
      </c>
      <c r="AK142" s="10" t="s">
        <v>44</v>
      </c>
      <c r="AL142" s="10" t="s">
        <v>29</v>
      </c>
      <c r="AM142" s="10" t="s">
        <v>106</v>
      </c>
      <c r="AN142" s="10" t="s">
        <v>107</v>
      </c>
      <c r="AO142" s="10" t="s">
        <v>23</v>
      </c>
      <c r="AP142" s="10" t="s">
        <v>43</v>
      </c>
      <c r="AQ142" s="10" t="s">
        <v>30</v>
      </c>
      <c r="AR142" s="10" t="s">
        <v>31</v>
      </c>
      <c r="AS142" s="10" t="s">
        <v>28</v>
      </c>
      <c r="AT142" s="10" t="s">
        <v>46</v>
      </c>
      <c r="AU142" s="11" t="s">
        <v>13</v>
      </c>
    </row>
    <row r="143" spans="27:47" x14ac:dyDescent="0.2">
      <c r="AD143" s="19">
        <v>1</v>
      </c>
      <c r="AE143" s="12">
        <v>5</v>
      </c>
      <c r="AF143" s="12">
        <v>5</v>
      </c>
      <c r="AG143" s="12">
        <v>5</v>
      </c>
      <c r="AH143" s="12">
        <v>5</v>
      </c>
      <c r="AI143" s="12">
        <v>5</v>
      </c>
      <c r="AJ143" s="12">
        <v>5</v>
      </c>
      <c r="AK143" s="12">
        <v>4</v>
      </c>
      <c r="AL143" s="12">
        <v>5</v>
      </c>
      <c r="AM143" s="12">
        <v>2</v>
      </c>
      <c r="AN143" s="12">
        <v>5</v>
      </c>
      <c r="AO143" s="12">
        <v>5</v>
      </c>
      <c r="AP143" s="12">
        <v>4</v>
      </c>
      <c r="AQ143" s="12">
        <v>2</v>
      </c>
      <c r="AR143" s="12">
        <v>4</v>
      </c>
      <c r="AS143" s="12">
        <v>3</v>
      </c>
      <c r="AT143" s="12">
        <v>5</v>
      </c>
      <c r="AU143" s="20">
        <f t="shared" ref="AU143:AU148" si="65">SUM(AE143:AT143)/16</f>
        <v>4.3125</v>
      </c>
    </row>
    <row r="144" spans="27:47" x14ac:dyDescent="0.2">
      <c r="AD144" s="19">
        <v>2</v>
      </c>
      <c r="AE144" s="12">
        <v>5</v>
      </c>
      <c r="AF144" s="12">
        <v>5</v>
      </c>
      <c r="AG144" s="12">
        <v>2</v>
      </c>
      <c r="AH144" s="12">
        <v>4</v>
      </c>
      <c r="AI144" s="12">
        <v>5</v>
      </c>
      <c r="AJ144" s="12">
        <v>3</v>
      </c>
      <c r="AK144" s="12">
        <v>2</v>
      </c>
      <c r="AL144" s="12">
        <v>4</v>
      </c>
      <c r="AM144" s="12">
        <v>3</v>
      </c>
      <c r="AN144" s="12">
        <v>5</v>
      </c>
      <c r="AO144" s="12">
        <v>2</v>
      </c>
      <c r="AP144" s="12">
        <v>2</v>
      </c>
      <c r="AQ144" s="12">
        <v>2</v>
      </c>
      <c r="AR144" s="12">
        <v>2</v>
      </c>
      <c r="AS144" s="12">
        <v>2</v>
      </c>
      <c r="AT144" s="12">
        <v>4</v>
      </c>
      <c r="AU144" s="20">
        <f t="shared" si="65"/>
        <v>3.25</v>
      </c>
    </row>
    <row r="145" spans="27:47" x14ac:dyDescent="0.2">
      <c r="AD145" s="19">
        <v>3</v>
      </c>
      <c r="AE145" s="12">
        <v>5</v>
      </c>
      <c r="AF145" s="12">
        <v>2</v>
      </c>
      <c r="AG145" s="12">
        <v>4</v>
      </c>
      <c r="AH145" s="12">
        <v>5</v>
      </c>
      <c r="AI145" s="12">
        <v>4</v>
      </c>
      <c r="AJ145" s="12">
        <v>3</v>
      </c>
      <c r="AK145" s="12">
        <v>3</v>
      </c>
      <c r="AL145" s="12">
        <v>2</v>
      </c>
      <c r="AM145" s="12">
        <v>2</v>
      </c>
      <c r="AN145" s="12">
        <v>2</v>
      </c>
      <c r="AO145" s="12">
        <v>1</v>
      </c>
      <c r="AP145" s="12">
        <v>4</v>
      </c>
      <c r="AQ145" s="12">
        <v>3</v>
      </c>
      <c r="AR145" s="12">
        <v>3</v>
      </c>
      <c r="AS145" s="12">
        <v>4</v>
      </c>
      <c r="AT145" s="12">
        <v>3</v>
      </c>
      <c r="AU145" s="20">
        <f t="shared" si="65"/>
        <v>3.125</v>
      </c>
    </row>
    <row r="146" spans="27:47" x14ac:dyDescent="0.2">
      <c r="AD146" s="19">
        <v>4</v>
      </c>
      <c r="AE146" s="12">
        <v>3</v>
      </c>
      <c r="AF146" s="12">
        <v>4</v>
      </c>
      <c r="AG146" s="12">
        <v>5</v>
      </c>
      <c r="AH146" s="12">
        <v>4</v>
      </c>
      <c r="AI146" s="12">
        <v>3</v>
      </c>
      <c r="AJ146" s="12">
        <v>2</v>
      </c>
      <c r="AK146" s="12">
        <v>4</v>
      </c>
      <c r="AL146" s="12">
        <v>1</v>
      </c>
      <c r="AM146" s="12">
        <v>2</v>
      </c>
      <c r="AN146" s="12">
        <v>3</v>
      </c>
      <c r="AO146" s="12">
        <v>4</v>
      </c>
      <c r="AP146" s="12">
        <v>4</v>
      </c>
      <c r="AQ146" s="12">
        <v>3</v>
      </c>
      <c r="AR146" s="12">
        <v>3</v>
      </c>
      <c r="AS146" s="12">
        <v>1</v>
      </c>
      <c r="AT146" s="12">
        <v>3</v>
      </c>
      <c r="AU146" s="20">
        <f t="shared" si="65"/>
        <v>3.0625</v>
      </c>
    </row>
    <row r="147" spans="27:47" x14ac:dyDescent="0.2">
      <c r="AD147" s="19">
        <v>5</v>
      </c>
      <c r="AE147" s="12">
        <v>4</v>
      </c>
      <c r="AF147" s="12">
        <v>4</v>
      </c>
      <c r="AG147" s="12">
        <v>2</v>
      </c>
      <c r="AH147" s="12">
        <v>1</v>
      </c>
      <c r="AI147" s="12">
        <v>1</v>
      </c>
      <c r="AJ147" s="12">
        <v>2</v>
      </c>
      <c r="AK147" s="12">
        <v>2</v>
      </c>
      <c r="AL147" s="12">
        <v>1</v>
      </c>
      <c r="AM147" s="12">
        <v>2</v>
      </c>
      <c r="AN147" s="12">
        <v>1</v>
      </c>
      <c r="AO147" s="12">
        <v>1</v>
      </c>
      <c r="AP147" s="12">
        <v>1</v>
      </c>
      <c r="AQ147" s="12">
        <v>1</v>
      </c>
      <c r="AR147" s="12">
        <v>1</v>
      </c>
      <c r="AS147" s="12">
        <v>1</v>
      </c>
      <c r="AT147" s="12">
        <v>1</v>
      </c>
      <c r="AU147" s="20">
        <f t="shared" si="65"/>
        <v>1.625</v>
      </c>
    </row>
    <row r="148" spans="27:47" x14ac:dyDescent="0.2">
      <c r="AD148" s="21" t="s">
        <v>20</v>
      </c>
      <c r="AE148" s="21">
        <f>SUM(AE143:AE147)</f>
        <v>22</v>
      </c>
      <c r="AF148" s="21">
        <f t="shared" ref="AF148:AK148" si="66">SUM(AF143:AF147)</f>
        <v>20</v>
      </c>
      <c r="AG148" s="21">
        <f t="shared" si="66"/>
        <v>18</v>
      </c>
      <c r="AH148" s="21">
        <f t="shared" si="66"/>
        <v>19</v>
      </c>
      <c r="AI148" s="21">
        <f t="shared" si="66"/>
        <v>18</v>
      </c>
      <c r="AJ148" s="21">
        <f t="shared" si="66"/>
        <v>15</v>
      </c>
      <c r="AK148" s="21">
        <f t="shared" si="66"/>
        <v>15</v>
      </c>
      <c r="AL148" s="21">
        <f>SUM(AL143:AL147)</f>
        <v>13</v>
      </c>
      <c r="AM148" s="21">
        <f t="shared" ref="AM148:AO148" si="67">SUM(AM143:AM147)</f>
        <v>11</v>
      </c>
      <c r="AN148" s="21">
        <f t="shared" si="67"/>
        <v>16</v>
      </c>
      <c r="AO148" s="21">
        <f t="shared" si="67"/>
        <v>13</v>
      </c>
      <c r="AP148" s="21">
        <f>SUM(AP143:AP147)</f>
        <v>15</v>
      </c>
      <c r="AQ148" s="21">
        <f>SUM(AQ143:AQ147)</f>
        <v>11</v>
      </c>
      <c r="AR148" s="21">
        <f>SUM(AR143:AR147)</f>
        <v>13</v>
      </c>
      <c r="AS148" s="21">
        <f>SUM(AS143:AS147)</f>
        <v>11</v>
      </c>
      <c r="AT148" s="21">
        <f>SUM(AT143:AT147)</f>
        <v>16</v>
      </c>
      <c r="AU148" s="20">
        <f t="shared" si="65"/>
        <v>15.375</v>
      </c>
    </row>
    <row r="150" spans="27:47" x14ac:dyDescent="0.2">
      <c r="AD150" s="48" t="s">
        <v>143</v>
      </c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</row>
    <row r="151" spans="27:47" x14ac:dyDescent="0.2">
      <c r="AD151" s="47" t="s">
        <v>144</v>
      </c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4"/>
    </row>
    <row r="152" spans="27:47" x14ac:dyDescent="0.2">
      <c r="AB152" s="43" t="s">
        <v>142</v>
      </c>
      <c r="AD152" s="10" t="s">
        <v>19</v>
      </c>
      <c r="AE152" s="10" t="s">
        <v>21</v>
      </c>
      <c r="AF152" s="10" t="s">
        <v>22</v>
      </c>
      <c r="AG152" s="10" t="s">
        <v>27</v>
      </c>
      <c r="AH152" s="10" t="s">
        <v>26</v>
      </c>
      <c r="AI152" s="10" t="s">
        <v>25</v>
      </c>
      <c r="AJ152" s="10" t="s">
        <v>24</v>
      </c>
      <c r="AK152" s="10" t="s">
        <v>44</v>
      </c>
      <c r="AL152" s="10" t="s">
        <v>29</v>
      </c>
      <c r="AM152" s="10" t="s">
        <v>106</v>
      </c>
      <c r="AN152" s="10" t="s">
        <v>107</v>
      </c>
      <c r="AO152" s="10" t="s">
        <v>23</v>
      </c>
      <c r="AP152" s="10" t="s">
        <v>43</v>
      </c>
      <c r="AQ152" s="10" t="s">
        <v>30</v>
      </c>
      <c r="AR152" s="10" t="s">
        <v>31</v>
      </c>
      <c r="AS152" s="10" t="s">
        <v>28</v>
      </c>
      <c r="AT152" s="10" t="s">
        <v>46</v>
      </c>
      <c r="AU152" s="11" t="s">
        <v>13</v>
      </c>
    </row>
    <row r="153" spans="27:47" x14ac:dyDescent="0.2">
      <c r="AA153" s="43" t="s">
        <v>134</v>
      </c>
      <c r="AB153" s="43" t="s">
        <v>138</v>
      </c>
      <c r="AD153" s="19">
        <v>1</v>
      </c>
      <c r="AE153" s="12">
        <f>SUM(AE118)</f>
        <v>20</v>
      </c>
      <c r="AF153" s="12">
        <f t="shared" ref="AF153:AT153" si="68">SUM(AF118)</f>
        <v>16</v>
      </c>
      <c r="AG153" s="12">
        <f t="shared" si="68"/>
        <v>17</v>
      </c>
      <c r="AH153" s="12">
        <f t="shared" si="68"/>
        <v>18</v>
      </c>
      <c r="AI153" s="12">
        <f t="shared" si="68"/>
        <v>14</v>
      </c>
      <c r="AJ153" s="12">
        <f t="shared" si="68"/>
        <v>13</v>
      </c>
      <c r="AK153" s="12">
        <f t="shared" si="68"/>
        <v>16</v>
      </c>
      <c r="AL153" s="12">
        <f t="shared" si="68"/>
        <v>15</v>
      </c>
      <c r="AM153" s="12">
        <f t="shared" si="68"/>
        <v>16</v>
      </c>
      <c r="AN153" s="12">
        <f t="shared" si="68"/>
        <v>16</v>
      </c>
      <c r="AO153" s="12">
        <f t="shared" si="68"/>
        <v>14</v>
      </c>
      <c r="AP153" s="12">
        <f t="shared" si="68"/>
        <v>15</v>
      </c>
      <c r="AQ153" s="12">
        <f t="shared" si="68"/>
        <v>15</v>
      </c>
      <c r="AR153" s="12">
        <f t="shared" si="68"/>
        <v>12</v>
      </c>
      <c r="AS153" s="12">
        <f t="shared" si="68"/>
        <v>14</v>
      </c>
      <c r="AT153" s="12">
        <f t="shared" si="68"/>
        <v>11</v>
      </c>
      <c r="AU153" s="20">
        <f t="shared" ref="AU153:AU156" si="69">SUM(AE153:AT153)/16</f>
        <v>15.125</v>
      </c>
    </row>
    <row r="154" spans="27:47" x14ac:dyDescent="0.2">
      <c r="AA154" s="43" t="s">
        <v>135</v>
      </c>
      <c r="AB154" s="43" t="s">
        <v>140</v>
      </c>
      <c r="AD154" s="19">
        <v>2</v>
      </c>
      <c r="AE154" s="12">
        <f>SUM(AE128)</f>
        <v>17</v>
      </c>
      <c r="AF154" s="12">
        <f t="shared" ref="AF154:AT154" si="70">SUM(AF128)</f>
        <v>17</v>
      </c>
      <c r="AG154" s="12">
        <f t="shared" si="70"/>
        <v>17</v>
      </c>
      <c r="AH154" s="12">
        <f t="shared" si="70"/>
        <v>19</v>
      </c>
      <c r="AI154" s="12">
        <f t="shared" si="70"/>
        <v>15</v>
      </c>
      <c r="AJ154" s="12">
        <f t="shared" si="70"/>
        <v>17</v>
      </c>
      <c r="AK154" s="12">
        <f t="shared" si="70"/>
        <v>19</v>
      </c>
      <c r="AL154" s="12">
        <f t="shared" si="70"/>
        <v>11</v>
      </c>
      <c r="AM154" s="12">
        <f t="shared" si="70"/>
        <v>13</v>
      </c>
      <c r="AN154" s="12">
        <f t="shared" si="70"/>
        <v>16</v>
      </c>
      <c r="AO154" s="12">
        <f t="shared" si="70"/>
        <v>15</v>
      </c>
      <c r="AP154" s="12">
        <f t="shared" si="70"/>
        <v>16</v>
      </c>
      <c r="AQ154" s="12">
        <f t="shared" si="70"/>
        <v>14</v>
      </c>
      <c r="AR154" s="12">
        <f t="shared" si="70"/>
        <v>15</v>
      </c>
      <c r="AS154" s="12">
        <f t="shared" si="70"/>
        <v>11</v>
      </c>
      <c r="AT154" s="12">
        <f t="shared" si="70"/>
        <v>10</v>
      </c>
      <c r="AU154" s="20">
        <f t="shared" si="69"/>
        <v>15.125</v>
      </c>
    </row>
    <row r="155" spans="27:47" x14ac:dyDescent="0.2">
      <c r="AA155" s="43" t="s">
        <v>136</v>
      </c>
      <c r="AB155" s="43" t="s">
        <v>139</v>
      </c>
      <c r="AD155" s="19">
        <v>3</v>
      </c>
      <c r="AE155" s="12">
        <f>SUM(AE138)</f>
        <v>21</v>
      </c>
      <c r="AF155" s="12">
        <f t="shared" ref="AF155:AT155" si="71">SUM(AF138)</f>
        <v>21</v>
      </c>
      <c r="AG155" s="12">
        <f t="shared" si="71"/>
        <v>19</v>
      </c>
      <c r="AH155" s="12">
        <f t="shared" si="71"/>
        <v>19</v>
      </c>
      <c r="AI155" s="12">
        <f t="shared" si="71"/>
        <v>21</v>
      </c>
      <c r="AJ155" s="12">
        <f t="shared" si="71"/>
        <v>19</v>
      </c>
      <c r="AK155" s="12">
        <f t="shared" si="71"/>
        <v>17</v>
      </c>
      <c r="AL155" s="12">
        <f t="shared" si="71"/>
        <v>12</v>
      </c>
      <c r="AM155" s="12">
        <f t="shared" si="71"/>
        <v>15</v>
      </c>
      <c r="AN155" s="12">
        <f t="shared" si="71"/>
        <v>18</v>
      </c>
      <c r="AO155" s="12">
        <f t="shared" si="71"/>
        <v>10</v>
      </c>
      <c r="AP155" s="12">
        <f t="shared" si="71"/>
        <v>18</v>
      </c>
      <c r="AQ155" s="12">
        <f t="shared" si="71"/>
        <v>9</v>
      </c>
      <c r="AR155" s="12">
        <f t="shared" si="71"/>
        <v>12</v>
      </c>
      <c r="AS155" s="12">
        <f t="shared" si="71"/>
        <v>9</v>
      </c>
      <c r="AT155" s="12">
        <f t="shared" si="71"/>
        <v>11</v>
      </c>
      <c r="AU155" s="20">
        <f t="shared" si="69"/>
        <v>15.6875</v>
      </c>
    </row>
    <row r="156" spans="27:47" x14ac:dyDescent="0.2">
      <c r="AA156" s="43" t="s">
        <v>137</v>
      </c>
      <c r="AB156" s="43" t="s">
        <v>141</v>
      </c>
      <c r="AD156" s="19">
        <v>4</v>
      </c>
      <c r="AE156" s="12">
        <f>SUM(AE148)</f>
        <v>22</v>
      </c>
      <c r="AF156" s="12">
        <f t="shared" ref="AF156:AT156" si="72">SUM(AF148)</f>
        <v>20</v>
      </c>
      <c r="AG156" s="12">
        <f t="shared" si="72"/>
        <v>18</v>
      </c>
      <c r="AH156" s="12">
        <f t="shared" si="72"/>
        <v>19</v>
      </c>
      <c r="AI156" s="12">
        <f t="shared" si="72"/>
        <v>18</v>
      </c>
      <c r="AJ156" s="12">
        <f t="shared" si="72"/>
        <v>15</v>
      </c>
      <c r="AK156" s="12">
        <f t="shared" si="72"/>
        <v>15</v>
      </c>
      <c r="AL156" s="12">
        <f t="shared" si="72"/>
        <v>13</v>
      </c>
      <c r="AM156" s="12">
        <f t="shared" si="72"/>
        <v>11</v>
      </c>
      <c r="AN156" s="12">
        <f t="shared" si="72"/>
        <v>16</v>
      </c>
      <c r="AO156" s="12">
        <f t="shared" si="72"/>
        <v>13</v>
      </c>
      <c r="AP156" s="12">
        <f t="shared" si="72"/>
        <v>15</v>
      </c>
      <c r="AQ156" s="12">
        <f t="shared" si="72"/>
        <v>11</v>
      </c>
      <c r="AR156" s="12">
        <f t="shared" si="72"/>
        <v>13</v>
      </c>
      <c r="AS156" s="12">
        <f t="shared" si="72"/>
        <v>11</v>
      </c>
      <c r="AT156" s="12">
        <f t="shared" si="72"/>
        <v>16</v>
      </c>
      <c r="AU156" s="20">
        <f t="shared" si="69"/>
        <v>15.375</v>
      </c>
    </row>
    <row r="157" spans="27:47" x14ac:dyDescent="0.2">
      <c r="AA157" s="45" t="s">
        <v>145</v>
      </c>
      <c r="AB157" s="46" t="s">
        <v>146</v>
      </c>
      <c r="AD157" s="21" t="s">
        <v>20</v>
      </c>
      <c r="AE157" s="21">
        <f>SUM(AE153:AE156)</f>
        <v>80</v>
      </c>
      <c r="AF157" s="21">
        <f t="shared" ref="AF157:AT157" si="73">SUM(AF153:AF156)</f>
        <v>74</v>
      </c>
      <c r="AG157" s="21">
        <f t="shared" si="73"/>
        <v>71</v>
      </c>
      <c r="AH157" s="21">
        <f t="shared" si="73"/>
        <v>75</v>
      </c>
      <c r="AI157" s="21">
        <f t="shared" si="73"/>
        <v>68</v>
      </c>
      <c r="AJ157" s="21">
        <f t="shared" si="73"/>
        <v>64</v>
      </c>
      <c r="AK157" s="21">
        <f t="shared" si="73"/>
        <v>67</v>
      </c>
      <c r="AL157" s="21">
        <f t="shared" si="73"/>
        <v>51</v>
      </c>
      <c r="AM157" s="21">
        <f t="shared" si="73"/>
        <v>55</v>
      </c>
      <c r="AN157" s="21">
        <f t="shared" si="73"/>
        <v>66</v>
      </c>
      <c r="AO157" s="21">
        <f t="shared" si="73"/>
        <v>52</v>
      </c>
      <c r="AP157" s="21">
        <f t="shared" si="73"/>
        <v>64</v>
      </c>
      <c r="AQ157" s="21">
        <f t="shared" si="73"/>
        <v>49</v>
      </c>
      <c r="AR157" s="21">
        <f t="shared" si="73"/>
        <v>52</v>
      </c>
      <c r="AS157" s="21">
        <f t="shared" si="73"/>
        <v>45</v>
      </c>
      <c r="AT157" s="21">
        <f t="shared" si="73"/>
        <v>48</v>
      </c>
      <c r="AU157" s="20">
        <f>SUM(AU153:AU156)</f>
        <v>61.3125</v>
      </c>
    </row>
  </sheetData>
  <mergeCells count="126">
    <mergeCell ref="AW13:BN13"/>
    <mergeCell ref="AW19:AX19"/>
    <mergeCell ref="AW1:BN1"/>
    <mergeCell ref="AW2:BN2"/>
    <mergeCell ref="AW8:AX8"/>
    <mergeCell ref="AW35:BN35"/>
    <mergeCell ref="AW41:AX41"/>
    <mergeCell ref="AW24:BN24"/>
    <mergeCell ref="AW30:AX30"/>
    <mergeCell ref="AD93:AU93"/>
    <mergeCell ref="AD94:AT94"/>
    <mergeCell ref="AD102:AU102"/>
    <mergeCell ref="AD80:AU80"/>
    <mergeCell ref="AD81:AU81"/>
    <mergeCell ref="AD57:AU57"/>
    <mergeCell ref="AD58:AU58"/>
    <mergeCell ref="A70:AB70"/>
    <mergeCell ref="AD70:AU70"/>
    <mergeCell ref="B71:F71"/>
    <mergeCell ref="G71:K71"/>
    <mergeCell ref="L71:P71"/>
    <mergeCell ref="Q71:U71"/>
    <mergeCell ref="V71:Z71"/>
    <mergeCell ref="AD71:AT71"/>
    <mergeCell ref="B66:F66"/>
    <mergeCell ref="G66:K66"/>
    <mergeCell ref="L66:P66"/>
    <mergeCell ref="Q66:U66"/>
    <mergeCell ref="AA89:AA91"/>
    <mergeCell ref="B90:F90"/>
    <mergeCell ref="G90:K90"/>
    <mergeCell ref="L90:P90"/>
    <mergeCell ref="AD34:AU34"/>
    <mergeCell ref="AD35:AU35"/>
    <mergeCell ref="A47:AB47"/>
    <mergeCell ref="AD47:AU47"/>
    <mergeCell ref="B48:F48"/>
    <mergeCell ref="G48:K48"/>
    <mergeCell ref="L48:P48"/>
    <mergeCell ref="Q48:U48"/>
    <mergeCell ref="V48:Z48"/>
    <mergeCell ref="AD48:AT48"/>
    <mergeCell ref="B43:F43"/>
    <mergeCell ref="G43:K43"/>
    <mergeCell ref="L43:P43"/>
    <mergeCell ref="Q43:U43"/>
    <mergeCell ref="V43:Z43"/>
    <mergeCell ref="AA43:AA45"/>
    <mergeCell ref="B45:F45"/>
    <mergeCell ref="G45:K45"/>
    <mergeCell ref="L45:P45"/>
    <mergeCell ref="Q45:U45"/>
    <mergeCell ref="V45:Z45"/>
    <mergeCell ref="B44:F44"/>
    <mergeCell ref="G44:K44"/>
    <mergeCell ref="L44:P44"/>
    <mergeCell ref="A24:AB24"/>
    <mergeCell ref="AD24:AU24"/>
    <mergeCell ref="B25:F25"/>
    <mergeCell ref="G25:K25"/>
    <mergeCell ref="L25:P25"/>
    <mergeCell ref="Q25:U25"/>
    <mergeCell ref="V25:Z25"/>
    <mergeCell ref="AD25:AT25"/>
    <mergeCell ref="Q21:U21"/>
    <mergeCell ref="L21:P21"/>
    <mergeCell ref="AA20:AA22"/>
    <mergeCell ref="A1:AB1"/>
    <mergeCell ref="AD1:AU1"/>
    <mergeCell ref="AD2:AT2"/>
    <mergeCell ref="B21:F21"/>
    <mergeCell ref="B22:F22"/>
    <mergeCell ref="G21:K21"/>
    <mergeCell ref="B20:F20"/>
    <mergeCell ref="G20:K20"/>
    <mergeCell ref="L20:P20"/>
    <mergeCell ref="Q20:U20"/>
    <mergeCell ref="V20:Z20"/>
    <mergeCell ref="G22:K22"/>
    <mergeCell ref="L22:P22"/>
    <mergeCell ref="Q22:U22"/>
    <mergeCell ref="V22:Z22"/>
    <mergeCell ref="V21:Z21"/>
    <mergeCell ref="AD11:AU11"/>
    <mergeCell ref="Q2:U2"/>
    <mergeCell ref="B2:F2"/>
    <mergeCell ref="L2:P2"/>
    <mergeCell ref="V2:Z2"/>
    <mergeCell ref="G2:K2"/>
    <mergeCell ref="AD12:AU12"/>
    <mergeCell ref="Q44:U44"/>
    <mergeCell ref="V44:Z44"/>
    <mergeCell ref="V66:Z66"/>
    <mergeCell ref="AA66:AA68"/>
    <mergeCell ref="B67:F67"/>
    <mergeCell ref="G67:K67"/>
    <mergeCell ref="L67:P67"/>
    <mergeCell ref="Q67:U67"/>
    <mergeCell ref="V67:Z67"/>
    <mergeCell ref="B68:F68"/>
    <mergeCell ref="G68:K68"/>
    <mergeCell ref="L68:P68"/>
    <mergeCell ref="Q68:U68"/>
    <mergeCell ref="V68:Z68"/>
    <mergeCell ref="Q90:U90"/>
    <mergeCell ref="V90:Z90"/>
    <mergeCell ref="B91:F91"/>
    <mergeCell ref="G91:K91"/>
    <mergeCell ref="L91:P91"/>
    <mergeCell ref="Q91:U91"/>
    <mergeCell ref="V91:Z91"/>
    <mergeCell ref="B89:F89"/>
    <mergeCell ref="G89:K89"/>
    <mergeCell ref="L89:P89"/>
    <mergeCell ref="Q89:U89"/>
    <mergeCell ref="V89:Z89"/>
    <mergeCell ref="AD151:AT151"/>
    <mergeCell ref="AD110:AU110"/>
    <mergeCell ref="AD111:AT111"/>
    <mergeCell ref="AD120:AU120"/>
    <mergeCell ref="AD121:AT121"/>
    <mergeCell ref="AD130:AU130"/>
    <mergeCell ref="AD131:AT131"/>
    <mergeCell ref="AD140:AU140"/>
    <mergeCell ref="AD141:AT141"/>
    <mergeCell ref="AD150:AU150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2025-10-27T18:20:46Z</dcterms:modified>
</cp:coreProperties>
</file>