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1530" windowWidth="6375" windowHeight="504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B86" i="1" l="1"/>
  <c r="AB87" i="1"/>
  <c r="AB88" i="1"/>
  <c r="AB89" i="1"/>
  <c r="AB90" i="1"/>
  <c r="AB91" i="1"/>
  <c r="AB92" i="1"/>
  <c r="AB93" i="1"/>
  <c r="AB94" i="1"/>
  <c r="AB95" i="1"/>
  <c r="AB85" i="1"/>
  <c r="AB59" i="1"/>
  <c r="AB60" i="1"/>
  <c r="AB61" i="1"/>
  <c r="AB62" i="1"/>
  <c r="AB63" i="1"/>
  <c r="AB64" i="1"/>
  <c r="AB65" i="1"/>
  <c r="AB66" i="1"/>
  <c r="AB67" i="1"/>
  <c r="AB68" i="1"/>
  <c r="AB58" i="1"/>
  <c r="AB32" i="1"/>
  <c r="AB33" i="1"/>
  <c r="AB34" i="1"/>
  <c r="AB35" i="1"/>
  <c r="AB36" i="1"/>
  <c r="AB37" i="1"/>
  <c r="AB38" i="1"/>
  <c r="AB39" i="1"/>
  <c r="AB40" i="1"/>
  <c r="AB41" i="1"/>
  <c r="AB31" i="1"/>
  <c r="AB26" i="1"/>
  <c r="AB5" i="1"/>
  <c r="AB6" i="1"/>
  <c r="AB7" i="1"/>
  <c r="AB8" i="1"/>
  <c r="AB9" i="1"/>
  <c r="AB10" i="1"/>
  <c r="AB11" i="1"/>
  <c r="AB12" i="1"/>
  <c r="AB13" i="1"/>
  <c r="AB14" i="1"/>
  <c r="AB4" i="1"/>
  <c r="AA8" i="1" l="1"/>
  <c r="AO108" i="1" l="1"/>
  <c r="AN108" i="1"/>
  <c r="AM108" i="1"/>
  <c r="AL108" i="1"/>
  <c r="AK108" i="1"/>
  <c r="AJ108" i="1"/>
  <c r="AI108" i="1"/>
  <c r="AH108" i="1"/>
  <c r="AG108" i="1"/>
  <c r="AF108" i="1"/>
  <c r="AE108" i="1"/>
  <c r="AP107" i="1"/>
  <c r="AP106" i="1"/>
  <c r="AP105" i="1"/>
  <c r="AP104" i="1"/>
  <c r="AP103" i="1"/>
  <c r="AO99" i="1"/>
  <c r="AN99" i="1"/>
  <c r="AM99" i="1"/>
  <c r="AL99" i="1"/>
  <c r="AK99" i="1"/>
  <c r="AJ99" i="1"/>
  <c r="AI99" i="1"/>
  <c r="AH99" i="1"/>
  <c r="AG99" i="1"/>
  <c r="AF99" i="1"/>
  <c r="AE99" i="1"/>
  <c r="AP98" i="1"/>
  <c r="AP97" i="1"/>
  <c r="AP96" i="1"/>
  <c r="AP95" i="1"/>
  <c r="AP94" i="1"/>
  <c r="AO90" i="1"/>
  <c r="AN90" i="1"/>
  <c r="AM90" i="1"/>
  <c r="AL90" i="1"/>
  <c r="AK90" i="1"/>
  <c r="AJ90" i="1"/>
  <c r="AI90" i="1"/>
  <c r="AH90" i="1"/>
  <c r="AG90" i="1"/>
  <c r="AF90" i="1"/>
  <c r="AE90" i="1"/>
  <c r="AP89" i="1"/>
  <c r="AP88" i="1"/>
  <c r="AP87" i="1"/>
  <c r="AP86" i="1"/>
  <c r="AP85" i="1"/>
  <c r="AO81" i="1"/>
  <c r="AN81" i="1"/>
  <c r="AM81" i="1"/>
  <c r="AL81" i="1"/>
  <c r="AK81" i="1"/>
  <c r="AJ81" i="1"/>
  <c r="AI81" i="1"/>
  <c r="AH81" i="1"/>
  <c r="AG81" i="1"/>
  <c r="AF81" i="1"/>
  <c r="AE81" i="1"/>
  <c r="AP80" i="1"/>
  <c r="AP79" i="1"/>
  <c r="AP78" i="1"/>
  <c r="AP77" i="1"/>
  <c r="AP76" i="1"/>
  <c r="AO72" i="1"/>
  <c r="AN72" i="1"/>
  <c r="AM72" i="1"/>
  <c r="AL72" i="1"/>
  <c r="AK72" i="1"/>
  <c r="AJ72" i="1"/>
  <c r="AI72" i="1"/>
  <c r="AH72" i="1"/>
  <c r="AG72" i="1"/>
  <c r="AF72" i="1"/>
  <c r="AE72" i="1"/>
  <c r="AP71" i="1"/>
  <c r="AP70" i="1"/>
  <c r="AP69" i="1"/>
  <c r="AP68" i="1"/>
  <c r="AP67" i="1"/>
  <c r="AO63" i="1"/>
  <c r="AN63" i="1"/>
  <c r="AM63" i="1"/>
  <c r="AL63" i="1"/>
  <c r="AK63" i="1"/>
  <c r="AJ63" i="1"/>
  <c r="AI63" i="1"/>
  <c r="AH63" i="1"/>
  <c r="AG63" i="1"/>
  <c r="AF63" i="1"/>
  <c r="AE63" i="1"/>
  <c r="AP62" i="1"/>
  <c r="AP61" i="1"/>
  <c r="AP60" i="1"/>
  <c r="AP59" i="1"/>
  <c r="AP58" i="1"/>
  <c r="AO54" i="1"/>
  <c r="AN54" i="1"/>
  <c r="AM54" i="1"/>
  <c r="AL54" i="1"/>
  <c r="AK54" i="1"/>
  <c r="AJ54" i="1"/>
  <c r="AI54" i="1"/>
  <c r="AH54" i="1"/>
  <c r="AG54" i="1"/>
  <c r="AF54" i="1"/>
  <c r="AE54" i="1"/>
  <c r="AP53" i="1"/>
  <c r="AP52" i="1"/>
  <c r="AP51" i="1"/>
  <c r="AP50" i="1"/>
  <c r="AP49" i="1"/>
  <c r="AO45" i="1"/>
  <c r="AN45" i="1"/>
  <c r="AM45" i="1"/>
  <c r="AL45" i="1"/>
  <c r="AK45" i="1"/>
  <c r="AJ45" i="1"/>
  <c r="AI45" i="1"/>
  <c r="AH45" i="1"/>
  <c r="AG45" i="1"/>
  <c r="AF45" i="1"/>
  <c r="AE45" i="1"/>
  <c r="AP44" i="1"/>
  <c r="AP43" i="1"/>
  <c r="AP42" i="1"/>
  <c r="AP41" i="1"/>
  <c r="AP40" i="1"/>
  <c r="AO36" i="1"/>
  <c r="AN36" i="1"/>
  <c r="AM36" i="1"/>
  <c r="AL36" i="1"/>
  <c r="AK36" i="1"/>
  <c r="AJ36" i="1"/>
  <c r="AI36" i="1"/>
  <c r="AH36" i="1"/>
  <c r="AG36" i="1"/>
  <c r="AF36" i="1"/>
  <c r="AE36" i="1"/>
  <c r="AP35" i="1"/>
  <c r="AP34" i="1"/>
  <c r="AP33" i="1"/>
  <c r="AP32" i="1"/>
  <c r="AP31" i="1"/>
  <c r="V107" i="1"/>
  <c r="Q107" i="1"/>
  <c r="L107" i="1"/>
  <c r="G107" i="1"/>
  <c r="B107" i="1"/>
  <c r="AA95" i="1"/>
  <c r="AA94" i="1"/>
  <c r="AA93" i="1"/>
  <c r="AA92" i="1"/>
  <c r="AA91" i="1"/>
  <c r="AA90" i="1"/>
  <c r="AA89" i="1"/>
  <c r="AA88" i="1"/>
  <c r="AA87" i="1"/>
  <c r="AA86" i="1"/>
  <c r="AA85" i="1"/>
  <c r="V80" i="1"/>
  <c r="Q80" i="1"/>
  <c r="L80" i="1"/>
  <c r="G80" i="1"/>
  <c r="B80" i="1"/>
  <c r="AA68" i="1"/>
  <c r="AA67" i="1"/>
  <c r="AA66" i="1"/>
  <c r="AA65" i="1"/>
  <c r="AA64" i="1"/>
  <c r="AA63" i="1"/>
  <c r="AA62" i="1"/>
  <c r="AA61" i="1"/>
  <c r="AA60" i="1"/>
  <c r="AA59" i="1"/>
  <c r="AA58" i="1"/>
  <c r="V53" i="1"/>
  <c r="Q53" i="1"/>
  <c r="L53" i="1"/>
  <c r="G53" i="1"/>
  <c r="B53" i="1"/>
  <c r="AA41" i="1"/>
  <c r="AA40" i="1"/>
  <c r="AA39" i="1"/>
  <c r="AA38" i="1"/>
  <c r="AA37" i="1"/>
  <c r="AA36" i="1"/>
  <c r="AA35" i="1"/>
  <c r="AA34" i="1"/>
  <c r="AA33" i="1"/>
  <c r="AA32" i="1"/>
  <c r="AA31" i="1"/>
  <c r="AP99" i="1" l="1"/>
  <c r="AP45" i="1"/>
  <c r="AP54" i="1"/>
  <c r="AP63" i="1"/>
  <c r="AP81" i="1"/>
  <c r="AP90" i="1"/>
  <c r="AP72" i="1"/>
  <c r="AP36" i="1"/>
  <c r="AP108" i="1"/>
  <c r="AB107" i="1"/>
  <c r="AB53" i="1"/>
  <c r="AB80" i="1"/>
  <c r="AA105" i="1"/>
  <c r="AA78" i="1"/>
  <c r="AA51" i="1"/>
  <c r="AO27" i="1"/>
  <c r="AN27" i="1"/>
  <c r="AM27" i="1"/>
  <c r="AL27" i="1"/>
  <c r="AK27" i="1"/>
  <c r="AJ27" i="1"/>
  <c r="AI27" i="1"/>
  <c r="AH27" i="1"/>
  <c r="AG27" i="1"/>
  <c r="AF27" i="1"/>
  <c r="AE27" i="1"/>
  <c r="AP27" i="1" l="1"/>
  <c r="B26" i="1"/>
  <c r="G26" i="1"/>
  <c r="L26" i="1"/>
  <c r="Q26" i="1"/>
  <c r="AP22" i="1" l="1"/>
  <c r="AP4" i="1"/>
  <c r="V26" i="1"/>
  <c r="AP26" i="1" l="1"/>
  <c r="AP25" i="1"/>
  <c r="AP24" i="1"/>
  <c r="AP23" i="1"/>
  <c r="AO18" i="1"/>
  <c r="AN18" i="1"/>
  <c r="AM18" i="1"/>
  <c r="AL18" i="1"/>
  <c r="AK18" i="1"/>
  <c r="AJ18" i="1"/>
  <c r="AI18" i="1"/>
  <c r="AH18" i="1"/>
  <c r="AG18" i="1"/>
  <c r="AF18" i="1"/>
  <c r="AE18" i="1"/>
  <c r="AP17" i="1"/>
  <c r="AP16" i="1"/>
  <c r="AP15" i="1"/>
  <c r="AP14" i="1"/>
  <c r="AP13" i="1"/>
  <c r="AO9" i="1"/>
  <c r="AN9" i="1"/>
  <c r="AM9" i="1"/>
  <c r="AL9" i="1"/>
  <c r="AK9" i="1"/>
  <c r="AJ9" i="1"/>
  <c r="AI9" i="1"/>
  <c r="AH9" i="1"/>
  <c r="AG9" i="1"/>
  <c r="AF9" i="1"/>
  <c r="AE9" i="1"/>
  <c r="AP8" i="1"/>
  <c r="AP7" i="1"/>
  <c r="AP6" i="1"/>
  <c r="AP5" i="1"/>
  <c r="AP18" i="1" l="1"/>
  <c r="AP9" i="1"/>
  <c r="AA4" i="1"/>
  <c r="AA5" i="1" l="1"/>
  <c r="AA6" i="1"/>
  <c r="AA7" i="1"/>
  <c r="AA9" i="1"/>
  <c r="AA10" i="1"/>
  <c r="AA11" i="1"/>
  <c r="AA12" i="1"/>
  <c r="AA13" i="1"/>
  <c r="AA14" i="1"/>
  <c r="AA24" i="1" l="1"/>
</calcChain>
</file>

<file path=xl/sharedStrings.xml><?xml version="1.0" encoding="utf-8"?>
<sst xmlns="http://schemas.openxmlformats.org/spreadsheetml/2006/main" count="608" uniqueCount="114">
  <si>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</si>
  <si>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</si>
  <si>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</si>
  <si>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</si>
  <si>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</si>
  <si>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</si>
  <si>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</si>
  <si>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</si>
  <si>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</si>
  <si>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</si>
  <si>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</si>
  <si>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</si>
  <si>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</si>
  <si>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</si>
  <si>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</si>
  <si>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stanowiska</t>
  </si>
  <si>
    <t>Śr. ilość ryb</t>
  </si>
  <si>
    <t>na stan.</t>
  </si>
  <si>
    <t>Status</t>
  </si>
  <si>
    <t>sektor 1</t>
  </si>
  <si>
    <t>śr.</t>
  </si>
  <si>
    <t>Lp.</t>
  </si>
  <si>
    <t>Suma</t>
  </si>
  <si>
    <t>FRA</t>
  </si>
  <si>
    <t>ESP</t>
  </si>
  <si>
    <t>FIN</t>
  </si>
  <si>
    <t>SVK</t>
  </si>
  <si>
    <t>NOR</t>
  </si>
  <si>
    <t>CZE</t>
  </si>
  <si>
    <t>POR</t>
  </si>
  <si>
    <t>ENG</t>
  </si>
  <si>
    <t>BEL</t>
  </si>
  <si>
    <t>NED</t>
  </si>
  <si>
    <t>IRL</t>
  </si>
  <si>
    <t>27 Muchowe Mistrzostwa Europy 2023 Portugalia - sektor 1 (rzeka Zezere-odcinek górny)</t>
  </si>
  <si>
    <t>27 MME</t>
  </si>
  <si>
    <t>Tura 1 - wtorek - 23 V (10.00-13.00)</t>
  </si>
  <si>
    <t>Tura 2 - środa - 24 V (10.00-13.00)</t>
  </si>
  <si>
    <t>Tura 3 - czwartek - 25 V (10.00-13.00)</t>
  </si>
  <si>
    <t>Tura 4 - piątek - 26 V (10.00-13.00)</t>
  </si>
  <si>
    <t>Tura 5 - sobota - 27 V (10.00-13.00)</t>
  </si>
  <si>
    <t>Abadia ESP</t>
  </si>
  <si>
    <t>Cabrera ESP</t>
  </si>
  <si>
    <t>Martin ESP</t>
  </si>
  <si>
    <t>Santamaria ESP</t>
  </si>
  <si>
    <t>Oliveras ESP</t>
  </si>
  <si>
    <t>Gonzales ESP</t>
  </si>
  <si>
    <t>Hribik SVK</t>
  </si>
  <si>
    <t>Lukasik SVK</t>
  </si>
  <si>
    <t>Klauco SVK</t>
  </si>
  <si>
    <t>Devecka SVK</t>
  </si>
  <si>
    <t>Kohyl SVK</t>
  </si>
  <si>
    <t>Frison BEL</t>
  </si>
  <si>
    <t>Coquette BEL</t>
  </si>
  <si>
    <t>Mathieu BEL</t>
  </si>
  <si>
    <t>Destine BEL</t>
  </si>
  <si>
    <t>Quinn IRL</t>
  </si>
  <si>
    <t>Phelan IRL</t>
  </si>
  <si>
    <t>Ruby IRL</t>
  </si>
  <si>
    <t>Taylor ENG</t>
  </si>
  <si>
    <t>Spry ENG</t>
  </si>
  <si>
    <t>Beeny ENG</t>
  </si>
  <si>
    <t>Withyman ENG</t>
  </si>
  <si>
    <t>Maher ENG</t>
  </si>
  <si>
    <t>Aman FRA</t>
  </si>
  <si>
    <t>Gregoire FRA</t>
  </si>
  <si>
    <t>Puig FRA</t>
  </si>
  <si>
    <t>Verove FRA</t>
  </si>
  <si>
    <t>Voutilainen FIN</t>
  </si>
  <si>
    <t>Strandman FIN</t>
  </si>
  <si>
    <t>Wacklin FIN</t>
  </si>
  <si>
    <t>Myllymaki FIN</t>
  </si>
  <si>
    <t>Jaakkola FIN</t>
  </si>
  <si>
    <t>Starychvojtu CZE</t>
  </si>
  <si>
    <t>Hosenseidl CZE</t>
  </si>
  <si>
    <t>Roza CZE</t>
  </si>
  <si>
    <t>Vlk CZE</t>
  </si>
  <si>
    <t>Piekar CZE</t>
  </si>
  <si>
    <t>Nilssen Erlend NOR</t>
  </si>
  <si>
    <t>Roe NOR</t>
  </si>
  <si>
    <t>Nilssen Cato NOR</t>
  </si>
  <si>
    <t>Clarholm NOR</t>
  </si>
  <si>
    <t>Croucher NOR</t>
  </si>
  <si>
    <t>Pedroso POR</t>
  </si>
  <si>
    <t>Silva POR</t>
  </si>
  <si>
    <t>Gomes POR</t>
  </si>
  <si>
    <t>Cunha POR</t>
  </si>
  <si>
    <t>Boudewijns NED</t>
  </si>
  <si>
    <t>Jansen NED</t>
  </si>
  <si>
    <t>Schijndel NED</t>
  </si>
  <si>
    <t>Haastrecht NED</t>
  </si>
  <si>
    <t>Borgman NED</t>
  </si>
  <si>
    <t>27 Muchowe Mistrzostwa Europy 2023 Portugalia - sektor 2 (rzeka Alva)</t>
  </si>
  <si>
    <t>27 Muchowe Mistrzostwa Europy 2023 Portugalia - sektor 3 (rzeka Paul)</t>
  </si>
  <si>
    <t>27 Muchowe Mistrzostwa Europy 2023 Portugalia - sektor 4 (rzeka Zezere-odcinek dolny)</t>
  </si>
  <si>
    <t>drużyny według miejsc w klasyfikacji końcowej (1-11)</t>
  </si>
  <si>
    <t>ZŁOWIONE RYBY przez zawodników łowiących w sektorze 1 według tur</t>
  </si>
  <si>
    <t>WYNIKI NA STANOWISKU (w skali 5-1) - analiza dla zawodników według tur</t>
  </si>
  <si>
    <t>ZŁOWIONE RYBY przez zawodników łowiących w sektorze 4 według tur</t>
  </si>
  <si>
    <t>ZŁOWIONE RYBY przez zawodników łowiących w sektorze 3 według tur</t>
  </si>
  <si>
    <t>ZŁOWIONE RYBY przez zawodników łowiących w sektorze 2 według tur</t>
  </si>
  <si>
    <t>STATUS STANOWISK dla zawodników łowiących w sektorze 1 według tur</t>
  </si>
  <si>
    <t>STATUS STANOWISK dla zawodników łowiących w sektorze 2 według tur</t>
  </si>
  <si>
    <t>STATUS STANOWISK dla zawodników łowiących w sektorze 3 według tur</t>
  </si>
  <si>
    <t>STATUS STANOWISK dla zawodników łowiących w sektorze 4 według tur</t>
  </si>
  <si>
    <t>Mota POR</t>
  </si>
  <si>
    <t>Fournier FRA</t>
  </si>
  <si>
    <t>Beecher IRL</t>
  </si>
  <si>
    <t>Baird IRL</t>
  </si>
  <si>
    <t>Lhonore BEL</t>
  </si>
  <si>
    <t>sektor 4</t>
  </si>
  <si>
    <t>sektor 3</t>
  </si>
  <si>
    <t>sektor 2</t>
  </si>
  <si>
    <t>Benatinsky SVK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</si>
</sst>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/>
    </xf>
    <xf numFmtId="164" fontId="1" fillId="3" borderId="2" xfId="1" applyNumberFormat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1" fontId="1" fillId="3" borderId="2" xfId="1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1" fontId="6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" fontId="1" fillId="0" borderId="0" xfId="0" applyNumberFormat="1" applyFont="1"/>
    <xf numFmtId="0" fontId="6" fillId="2" borderId="7" xfId="0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164" fontId="1" fillId="4" borderId="2" xfId="1" applyNumberFormat="1" applyFont="1" applyFill="1" applyBorder="1" applyAlignment="1">
      <alignment horizontal="center" vertical="center"/>
    </xf>
    <xf numFmtId="0" fontId="1" fillId="4" borderId="2" xfId="1" applyFont="1" applyFill="1" applyBorder="1" applyAlignment="1">
      <alignment horizontal="center" vertical="center"/>
    </xf>
    <xf numFmtId="1" fontId="1" fillId="4" borderId="2" xfId="1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164" fontId="8" fillId="4" borderId="2" xfId="1" applyNumberFormat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1" fontId="8" fillId="4" borderId="2" xfId="1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" fillId="4" borderId="2" xfId="0" applyFont="1" applyFill="1" applyBorder="1"/>
    <xf numFmtId="0" fontId="1" fillId="0" borderId="0" xfId="0" applyFont="1" applyAlignment="1">
      <alignment horizontal="left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50"/>
  <sheetViews>
    <sheetView tabSelected="1" zoomScale="90" zoomScaleNormal="90" workbookViewId="0">
      <selection activeCell="O8" sqref="O8"/>
    </sheetView>
  </sheetViews>
  <sheetFormatPr defaultRowHeight="11.25" x14ac:dyDescent="0.2"/>
  <cols>
    <col min="1" max="1" width="7.7109375" style="5" bestFit="1" customWidth="1"/>
    <col min="2" max="2" width="14.42578125" style="1" bestFit="1" customWidth="1"/>
    <col min="3" max="3" width="4" style="2" customWidth="1"/>
    <col min="4" max="4" width="4.42578125" style="6" bestFit="1" customWidth="1"/>
    <col min="5" max="5" width="5.85546875" style="2" bestFit="1" customWidth="1"/>
    <col min="6" max="6" width="4.28515625" style="2" customWidth="1"/>
    <col min="7" max="7" width="16.42578125" style="2" bestFit="1" customWidth="1"/>
    <col min="8" max="8" width="4" style="2" customWidth="1"/>
    <col min="9" max="9" width="4.42578125" style="6" bestFit="1" customWidth="1"/>
    <col min="10" max="10" width="5.28515625" style="2" customWidth="1"/>
    <col min="11" max="11" width="4.28515625" style="2" customWidth="1"/>
    <col min="12" max="12" width="16.42578125" style="2" bestFit="1" customWidth="1"/>
    <col min="13" max="13" width="4" style="2" customWidth="1"/>
    <col min="14" max="14" width="5.42578125" style="6" bestFit="1" customWidth="1"/>
    <col min="15" max="15" width="5.85546875" style="2" bestFit="1" customWidth="1"/>
    <col min="16" max="16" width="4.28515625" style="2" customWidth="1"/>
    <col min="17" max="17" width="16.42578125" style="2" bestFit="1" customWidth="1"/>
    <col min="18" max="18" width="4" style="2" customWidth="1"/>
    <col min="19" max="19" width="4.42578125" style="6" bestFit="1" customWidth="1"/>
    <col min="20" max="20" width="5.28515625" style="2" customWidth="1"/>
    <col min="21" max="21" width="4.42578125" style="2" bestFit="1" customWidth="1"/>
    <col min="22" max="22" width="16.42578125" style="2" bestFit="1" customWidth="1"/>
    <col min="23" max="23" width="4" style="2" bestFit="1" customWidth="1"/>
    <col min="24" max="24" width="4.42578125" style="2" bestFit="1" customWidth="1"/>
    <col min="25" max="25" width="5.85546875" style="2" bestFit="1" customWidth="1"/>
    <col min="26" max="26" width="4.28515625" style="2" bestFit="1" customWidth="1"/>
    <col min="27" max="27" width="6.140625" style="2" bestFit="1" customWidth="1"/>
    <col min="28" max="28" width="10.28515625" style="1" bestFit="1" customWidth="1"/>
    <col min="29" max="29" width="1" style="1" customWidth="1"/>
    <col min="30" max="30" width="5.7109375" style="1" hidden="1" customWidth="1"/>
    <col min="31" max="32" width="4.5703125" style="1" hidden="1" customWidth="1"/>
    <col min="33" max="33" width="4.85546875" style="1" hidden="1" customWidth="1"/>
    <col min="34" max="34" width="4.42578125" style="1" hidden="1" customWidth="1"/>
    <col min="35" max="35" width="4.140625" style="1" hidden="1" customWidth="1"/>
    <col min="36" max="36" width="4.42578125" style="1" hidden="1" customWidth="1"/>
    <col min="37" max="37" width="4.140625" style="1" hidden="1" customWidth="1"/>
    <col min="38" max="38" width="4.85546875" style="1" hidden="1" customWidth="1"/>
    <col min="39" max="39" width="5" style="1" hidden="1" customWidth="1"/>
    <col min="40" max="40" width="4.85546875" style="1" hidden="1" customWidth="1"/>
    <col min="41" max="41" width="4.5703125" style="1" hidden="1" customWidth="1"/>
    <col min="42" max="42" width="5.7109375" style="1" hidden="1" customWidth="1"/>
    <col min="43" max="16384" width="9.140625" style="1"/>
  </cols>
  <sheetData>
    <row r="1" spans="1:42" s="3" customFormat="1" ht="12.75" x14ac:dyDescent="0.2">
      <c r="A1" s="61" t="s">
        <v>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D1" s="64" t="s">
        <v>101</v>
      </c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</row>
    <row r="2" spans="1:42" x14ac:dyDescent="0.2">
      <c r="A2" s="7" t="s">
        <v>8</v>
      </c>
      <c r="B2" s="62" t="s">
        <v>36</v>
      </c>
      <c r="C2" s="62"/>
      <c r="D2" s="62"/>
      <c r="E2" s="62"/>
      <c r="F2" s="62"/>
      <c r="G2" s="63" t="s">
        <v>37</v>
      </c>
      <c r="H2" s="63"/>
      <c r="I2" s="63"/>
      <c r="J2" s="63"/>
      <c r="K2" s="63"/>
      <c r="L2" s="63" t="s">
        <v>38</v>
      </c>
      <c r="M2" s="63"/>
      <c r="N2" s="63"/>
      <c r="O2" s="63"/>
      <c r="P2" s="63"/>
      <c r="Q2" s="62" t="s">
        <v>39</v>
      </c>
      <c r="R2" s="62"/>
      <c r="S2" s="62"/>
      <c r="T2" s="62"/>
      <c r="U2" s="62"/>
      <c r="V2" s="63" t="s">
        <v>40</v>
      </c>
      <c r="W2" s="63"/>
      <c r="X2" s="63"/>
      <c r="Y2" s="63"/>
      <c r="Z2" s="63"/>
      <c r="AA2" s="8" t="s">
        <v>9</v>
      </c>
      <c r="AB2" s="7" t="s">
        <v>18</v>
      </c>
      <c r="AD2" s="56" t="s">
        <v>95</v>
      </c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8"/>
    </row>
    <row r="3" spans="1:42" x14ac:dyDescent="0.2">
      <c r="A3" s="8" t="s">
        <v>14</v>
      </c>
      <c r="B3" s="9" t="s">
        <v>7</v>
      </c>
      <c r="C3" s="10" t="s">
        <v>0</v>
      </c>
      <c r="D3" s="11" t="s">
        <v>1</v>
      </c>
      <c r="E3" s="10" t="s">
        <v>2</v>
      </c>
      <c r="F3" s="10" t="s">
        <v>13</v>
      </c>
      <c r="G3" s="12" t="s">
        <v>7</v>
      </c>
      <c r="H3" s="10" t="s">
        <v>0</v>
      </c>
      <c r="I3" s="11" t="s">
        <v>1</v>
      </c>
      <c r="J3" s="10" t="s">
        <v>2</v>
      </c>
      <c r="K3" s="10" t="s">
        <v>13</v>
      </c>
      <c r="L3" s="12" t="s">
        <v>7</v>
      </c>
      <c r="M3" s="10" t="s">
        <v>0</v>
      </c>
      <c r="N3" s="11" t="s">
        <v>1</v>
      </c>
      <c r="O3" s="10" t="s">
        <v>2</v>
      </c>
      <c r="P3" s="10" t="s">
        <v>13</v>
      </c>
      <c r="Q3" s="9" t="s">
        <v>7</v>
      </c>
      <c r="R3" s="10" t="s">
        <v>0</v>
      </c>
      <c r="S3" s="11" t="s">
        <v>1</v>
      </c>
      <c r="T3" s="10" t="s">
        <v>2</v>
      </c>
      <c r="U3" s="10" t="s">
        <v>13</v>
      </c>
      <c r="V3" s="9" t="s">
        <v>7</v>
      </c>
      <c r="W3" s="10" t="s">
        <v>0</v>
      </c>
      <c r="X3" s="10" t="s">
        <v>1</v>
      </c>
      <c r="Y3" s="10" t="s">
        <v>2</v>
      </c>
      <c r="Z3" s="10" t="s">
        <v>13</v>
      </c>
      <c r="AA3" s="10" t="s">
        <v>10</v>
      </c>
      <c r="AB3" s="8" t="s">
        <v>15</v>
      </c>
      <c r="AD3" s="13" t="s">
        <v>21</v>
      </c>
      <c r="AE3" s="14" t="s">
        <v>23</v>
      </c>
      <c r="AF3" s="14" t="s">
        <v>24</v>
      </c>
      <c r="AG3" s="14" t="s">
        <v>25</v>
      </c>
      <c r="AH3" s="14" t="s">
        <v>28</v>
      </c>
      <c r="AI3" s="14" t="s">
        <v>29</v>
      </c>
      <c r="AJ3" s="14" t="s">
        <v>26</v>
      </c>
      <c r="AK3" s="14" t="s">
        <v>31</v>
      </c>
      <c r="AL3" s="14" t="s">
        <v>33</v>
      </c>
      <c r="AM3" s="14" t="s">
        <v>30</v>
      </c>
      <c r="AN3" s="14" t="s">
        <v>32</v>
      </c>
      <c r="AO3" s="14" t="s">
        <v>27</v>
      </c>
      <c r="AP3" s="15" t="s">
        <v>20</v>
      </c>
    </row>
    <row r="4" spans="1:42" ht="12.95" customHeight="1" x14ac:dyDescent="0.2">
      <c r="A4" s="16">
        <v>1</v>
      </c>
      <c r="B4" s="17" t="s">
        <v>106</v>
      </c>
      <c r="C4" s="18">
        <v>16</v>
      </c>
      <c r="D4" s="19">
        <v>36</v>
      </c>
      <c r="E4" s="20">
        <v>9300</v>
      </c>
      <c r="F4" s="21">
        <v>1</v>
      </c>
      <c r="G4" s="17" t="s">
        <v>56</v>
      </c>
      <c r="H4" s="18">
        <v>4</v>
      </c>
      <c r="I4" s="19">
        <v>42.8</v>
      </c>
      <c r="J4" s="20">
        <v>3080</v>
      </c>
      <c r="K4" s="21">
        <v>5</v>
      </c>
      <c r="L4" s="17" t="s">
        <v>82</v>
      </c>
      <c r="M4" s="18">
        <v>6</v>
      </c>
      <c r="N4" s="19">
        <v>35.1</v>
      </c>
      <c r="O4" s="20">
        <v>4120</v>
      </c>
      <c r="P4" s="21">
        <v>6</v>
      </c>
      <c r="Q4" s="17" t="s">
        <v>50</v>
      </c>
      <c r="R4" s="18">
        <v>0</v>
      </c>
      <c r="S4" s="19"/>
      <c r="T4" s="20">
        <v>0</v>
      </c>
      <c r="U4" s="21">
        <v>11</v>
      </c>
      <c r="V4" s="17" t="s">
        <v>61</v>
      </c>
      <c r="W4" s="18">
        <v>6</v>
      </c>
      <c r="X4" s="19">
        <v>36</v>
      </c>
      <c r="Y4" s="20">
        <v>4240</v>
      </c>
      <c r="Z4" s="21">
        <v>5</v>
      </c>
      <c r="AA4" s="22">
        <f>SUM(C4,H4,M4,R4,W4)</f>
        <v>32</v>
      </c>
      <c r="AB4" s="23">
        <f>SUM(AA4)-25</f>
        <v>7</v>
      </c>
      <c r="AD4" s="24">
        <v>1</v>
      </c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25">
        <f t="shared" ref="AP4:AP9" si="0">SUM(AE4:AO4)/16</f>
        <v>0</v>
      </c>
    </row>
    <row r="5" spans="1:42" ht="12.95" customHeight="1" x14ac:dyDescent="0.2">
      <c r="A5" s="16">
        <v>2</v>
      </c>
      <c r="B5" s="17" t="s">
        <v>60</v>
      </c>
      <c r="C5" s="18">
        <v>7</v>
      </c>
      <c r="D5" s="19">
        <v>37</v>
      </c>
      <c r="E5" s="20">
        <v>5460</v>
      </c>
      <c r="F5" s="21">
        <v>3</v>
      </c>
      <c r="G5" s="51" t="s">
        <v>78</v>
      </c>
      <c r="H5" s="18">
        <v>9</v>
      </c>
      <c r="I5" s="19">
        <v>38</v>
      </c>
      <c r="J5" s="20">
        <v>6360</v>
      </c>
      <c r="K5" s="21">
        <v>2</v>
      </c>
      <c r="L5" s="17" t="s">
        <v>83</v>
      </c>
      <c r="M5" s="18">
        <v>6</v>
      </c>
      <c r="N5" s="19">
        <v>33.5</v>
      </c>
      <c r="O5" s="20">
        <v>3900</v>
      </c>
      <c r="P5" s="21">
        <v>7</v>
      </c>
      <c r="Q5" s="17" t="s">
        <v>70</v>
      </c>
      <c r="R5" s="18">
        <v>1</v>
      </c>
      <c r="S5" s="19">
        <v>33</v>
      </c>
      <c r="T5" s="20">
        <v>760</v>
      </c>
      <c r="U5" s="21">
        <v>3</v>
      </c>
      <c r="V5" s="17" t="s">
        <v>41</v>
      </c>
      <c r="W5" s="18">
        <v>14</v>
      </c>
      <c r="X5" s="19">
        <v>40</v>
      </c>
      <c r="Y5" s="20">
        <v>8840</v>
      </c>
      <c r="Z5" s="21">
        <v>2</v>
      </c>
      <c r="AA5" s="22">
        <f>SUM(C5,H5,M5,R5,W5)</f>
        <v>37</v>
      </c>
      <c r="AB5" s="23">
        <f t="shared" ref="AB5:AB14" si="1">SUM(AA5)-25</f>
        <v>12</v>
      </c>
      <c r="AD5" s="24">
        <v>2</v>
      </c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25">
        <f t="shared" si="0"/>
        <v>0</v>
      </c>
    </row>
    <row r="6" spans="1:42" ht="12.95" customHeight="1" x14ac:dyDescent="0.2">
      <c r="A6" s="16">
        <v>3</v>
      </c>
      <c r="B6" s="17" t="s">
        <v>47</v>
      </c>
      <c r="C6" s="18">
        <v>9</v>
      </c>
      <c r="D6" s="19">
        <v>32</v>
      </c>
      <c r="E6" s="20">
        <v>5320</v>
      </c>
      <c r="F6" s="21">
        <v>4</v>
      </c>
      <c r="G6" s="17" t="s">
        <v>84</v>
      </c>
      <c r="H6" s="18">
        <v>10</v>
      </c>
      <c r="I6" s="19">
        <v>41.4</v>
      </c>
      <c r="J6" s="20">
        <v>7400</v>
      </c>
      <c r="K6" s="21">
        <v>1</v>
      </c>
      <c r="L6" s="17" t="s">
        <v>73</v>
      </c>
      <c r="M6" s="18">
        <v>10</v>
      </c>
      <c r="N6" s="19">
        <v>36.799999999999997</v>
      </c>
      <c r="O6" s="20">
        <v>6700</v>
      </c>
      <c r="P6" s="21">
        <v>2</v>
      </c>
      <c r="Q6" s="17" t="s">
        <v>91</v>
      </c>
      <c r="R6" s="18">
        <v>2</v>
      </c>
      <c r="S6" s="19">
        <v>36.700000000000003</v>
      </c>
      <c r="T6" s="20">
        <v>1360</v>
      </c>
      <c r="U6" s="21">
        <v>2</v>
      </c>
      <c r="V6" s="17" t="s">
        <v>108</v>
      </c>
      <c r="W6" s="18">
        <v>9</v>
      </c>
      <c r="X6" s="19">
        <v>40.200000000000003</v>
      </c>
      <c r="Y6" s="20">
        <v>6280</v>
      </c>
      <c r="Z6" s="21">
        <v>3</v>
      </c>
      <c r="AA6" s="22">
        <f t="shared" ref="AA6:AA14" si="2">SUM(C6,H6,M6,R6,W6)</f>
        <v>40</v>
      </c>
      <c r="AB6" s="23">
        <f t="shared" si="1"/>
        <v>15</v>
      </c>
      <c r="AD6" s="24">
        <v>3</v>
      </c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25">
        <f t="shared" si="0"/>
        <v>0</v>
      </c>
    </row>
    <row r="7" spans="1:42" ht="12.95" customHeight="1" x14ac:dyDescent="0.2">
      <c r="A7" s="16">
        <v>4</v>
      </c>
      <c r="B7" s="17" t="s">
        <v>88</v>
      </c>
      <c r="C7" s="18">
        <v>9</v>
      </c>
      <c r="D7" s="19">
        <v>41</v>
      </c>
      <c r="E7" s="20">
        <v>6560</v>
      </c>
      <c r="F7" s="21">
        <v>2</v>
      </c>
      <c r="G7" s="17" t="s">
        <v>51</v>
      </c>
      <c r="H7" s="18">
        <v>2</v>
      </c>
      <c r="I7" s="19">
        <v>36</v>
      </c>
      <c r="J7" s="20">
        <v>1580</v>
      </c>
      <c r="K7" s="21">
        <v>7</v>
      </c>
      <c r="L7" s="17" t="s">
        <v>43</v>
      </c>
      <c r="M7" s="18">
        <v>26</v>
      </c>
      <c r="N7" s="19">
        <v>42</v>
      </c>
      <c r="O7" s="20">
        <v>20760</v>
      </c>
      <c r="P7" s="21">
        <v>1</v>
      </c>
      <c r="Q7" s="17" t="s">
        <v>65</v>
      </c>
      <c r="R7" s="18">
        <v>11</v>
      </c>
      <c r="S7" s="19">
        <v>39</v>
      </c>
      <c r="T7" s="20">
        <v>7680</v>
      </c>
      <c r="U7" s="21">
        <v>1</v>
      </c>
      <c r="V7" s="17" t="s">
        <v>77</v>
      </c>
      <c r="W7" s="18">
        <v>19</v>
      </c>
      <c r="X7" s="19">
        <v>40.5</v>
      </c>
      <c r="Y7" s="20">
        <v>14320</v>
      </c>
      <c r="Z7" s="21">
        <v>1</v>
      </c>
      <c r="AA7" s="22">
        <f t="shared" si="2"/>
        <v>67</v>
      </c>
      <c r="AB7" s="23">
        <f t="shared" si="1"/>
        <v>42</v>
      </c>
      <c r="AD7" s="24">
        <v>4</v>
      </c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25">
        <f t="shared" si="0"/>
        <v>0</v>
      </c>
    </row>
    <row r="8" spans="1:42" ht="12.95" customHeight="1" x14ac:dyDescent="0.2">
      <c r="A8" s="16">
        <v>5</v>
      </c>
      <c r="B8" s="17" t="s">
        <v>75</v>
      </c>
      <c r="C8" s="18">
        <v>6</v>
      </c>
      <c r="D8" s="19">
        <v>24</v>
      </c>
      <c r="E8" s="20">
        <v>3300</v>
      </c>
      <c r="F8" s="21">
        <v>7</v>
      </c>
      <c r="G8" s="52" t="s">
        <v>66</v>
      </c>
      <c r="H8" s="18">
        <v>7</v>
      </c>
      <c r="I8" s="19">
        <v>22.3</v>
      </c>
      <c r="J8" s="20">
        <v>3880</v>
      </c>
      <c r="K8" s="21">
        <v>4</v>
      </c>
      <c r="L8" s="17" t="s">
        <v>107</v>
      </c>
      <c r="M8" s="18">
        <v>12</v>
      </c>
      <c r="N8" s="19">
        <v>22.4</v>
      </c>
      <c r="O8" s="20">
        <v>6700</v>
      </c>
      <c r="P8" s="21">
        <v>3</v>
      </c>
      <c r="Q8" s="17" t="s">
        <v>85</v>
      </c>
      <c r="R8" s="18">
        <v>0</v>
      </c>
      <c r="S8" s="19"/>
      <c r="T8" s="20">
        <v>0</v>
      </c>
      <c r="U8" s="21">
        <v>11</v>
      </c>
      <c r="V8" s="17" t="s">
        <v>69</v>
      </c>
      <c r="W8" s="18">
        <v>4</v>
      </c>
      <c r="X8" s="19">
        <v>22</v>
      </c>
      <c r="Y8" s="20">
        <v>2160</v>
      </c>
      <c r="Z8" s="21">
        <v>7</v>
      </c>
      <c r="AA8" s="22">
        <f>SUM(C8,H8,M8,R8,W8)</f>
        <v>29</v>
      </c>
      <c r="AB8" s="23">
        <f t="shared" si="1"/>
        <v>4</v>
      </c>
      <c r="AD8" s="24">
        <v>5</v>
      </c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25">
        <f t="shared" si="0"/>
        <v>0</v>
      </c>
    </row>
    <row r="9" spans="1:42" ht="12.95" customHeight="1" x14ac:dyDescent="0.2">
      <c r="A9" s="16">
        <v>6</v>
      </c>
      <c r="B9" s="17" t="s">
        <v>57</v>
      </c>
      <c r="C9" s="18">
        <v>0</v>
      </c>
      <c r="D9" s="19"/>
      <c r="E9" s="20">
        <v>0</v>
      </c>
      <c r="F9" s="21">
        <v>11</v>
      </c>
      <c r="G9" s="17" t="s">
        <v>52</v>
      </c>
      <c r="H9" s="18">
        <v>0</v>
      </c>
      <c r="I9" s="19"/>
      <c r="J9" s="20">
        <v>0</v>
      </c>
      <c r="K9" s="21">
        <v>11</v>
      </c>
      <c r="L9" s="17" t="s">
        <v>62</v>
      </c>
      <c r="M9" s="18">
        <v>1</v>
      </c>
      <c r="N9" s="19">
        <v>24.3</v>
      </c>
      <c r="O9" s="20">
        <v>600</v>
      </c>
      <c r="P9" s="21">
        <v>11</v>
      </c>
      <c r="Q9" s="17" t="s">
        <v>44</v>
      </c>
      <c r="R9" s="18">
        <v>0</v>
      </c>
      <c r="S9" s="19"/>
      <c r="T9" s="20">
        <v>0</v>
      </c>
      <c r="U9" s="21">
        <v>11</v>
      </c>
      <c r="V9" s="17" t="s">
        <v>48</v>
      </c>
      <c r="W9" s="18">
        <v>0</v>
      </c>
      <c r="X9" s="19"/>
      <c r="Y9" s="20">
        <v>0</v>
      </c>
      <c r="Z9" s="21">
        <v>11</v>
      </c>
      <c r="AA9" s="22">
        <f t="shared" si="2"/>
        <v>1</v>
      </c>
      <c r="AB9" s="23">
        <f t="shared" si="1"/>
        <v>-24</v>
      </c>
      <c r="AD9" s="24" t="s">
        <v>22</v>
      </c>
      <c r="AE9" s="26">
        <f>SUM(AE4:AE8)</f>
        <v>0</v>
      </c>
      <c r="AF9" s="26">
        <f t="shared" ref="AF9:AK9" si="3">SUM(AF4:AF8)</f>
        <v>0</v>
      </c>
      <c r="AG9" s="31">
        <f t="shared" si="3"/>
        <v>0</v>
      </c>
      <c r="AH9" s="31">
        <f t="shared" si="3"/>
        <v>0</v>
      </c>
      <c r="AI9" s="31">
        <f t="shared" si="3"/>
        <v>0</v>
      </c>
      <c r="AJ9" s="31">
        <f t="shared" si="3"/>
        <v>0</v>
      </c>
      <c r="AK9" s="31">
        <f t="shared" si="3"/>
        <v>0</v>
      </c>
      <c r="AL9" s="31">
        <f>SUM(AL4:AL8)</f>
        <v>0</v>
      </c>
      <c r="AM9" s="26">
        <f t="shared" ref="AM9:AO9" si="4">SUM(AM4:AM8)</f>
        <v>0</v>
      </c>
      <c r="AN9" s="26">
        <f t="shared" si="4"/>
        <v>0</v>
      </c>
      <c r="AO9" s="26">
        <f t="shared" si="4"/>
        <v>0</v>
      </c>
      <c r="AP9" s="25">
        <f t="shared" si="0"/>
        <v>0</v>
      </c>
    </row>
    <row r="10" spans="1:42" ht="12.95" customHeight="1" x14ac:dyDescent="0.2">
      <c r="A10" s="16">
        <v>7</v>
      </c>
      <c r="B10" s="17" t="s">
        <v>53</v>
      </c>
      <c r="C10" s="18">
        <v>5</v>
      </c>
      <c r="D10" s="19">
        <v>39</v>
      </c>
      <c r="E10" s="20">
        <v>4040</v>
      </c>
      <c r="F10" s="21">
        <v>6</v>
      </c>
      <c r="G10" s="17" t="s">
        <v>45</v>
      </c>
      <c r="H10" s="18">
        <v>6</v>
      </c>
      <c r="I10" s="19">
        <v>40.6</v>
      </c>
      <c r="J10" s="20">
        <v>4560</v>
      </c>
      <c r="K10" s="21">
        <v>3</v>
      </c>
      <c r="L10" s="17" t="s">
        <v>68</v>
      </c>
      <c r="M10" s="18">
        <v>3</v>
      </c>
      <c r="N10" s="19">
        <v>41.5</v>
      </c>
      <c r="O10" s="20">
        <v>2520</v>
      </c>
      <c r="P10" s="21">
        <v>8</v>
      </c>
      <c r="Q10" s="17" t="s">
        <v>81</v>
      </c>
      <c r="R10" s="18">
        <v>0</v>
      </c>
      <c r="S10" s="19"/>
      <c r="T10" s="20">
        <v>0</v>
      </c>
      <c r="U10" s="21">
        <v>11</v>
      </c>
      <c r="V10" s="17" t="s">
        <v>105</v>
      </c>
      <c r="W10" s="18">
        <v>6</v>
      </c>
      <c r="X10" s="19">
        <v>41.3</v>
      </c>
      <c r="Y10" s="20">
        <v>4220</v>
      </c>
      <c r="Z10" s="21">
        <v>6</v>
      </c>
      <c r="AA10" s="22">
        <f t="shared" si="2"/>
        <v>20</v>
      </c>
      <c r="AB10" s="23">
        <f t="shared" si="1"/>
        <v>-5</v>
      </c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7"/>
    </row>
    <row r="11" spans="1:42" ht="12.95" customHeight="1" x14ac:dyDescent="0.2">
      <c r="A11" s="16">
        <v>8</v>
      </c>
      <c r="B11" s="17" t="s">
        <v>79</v>
      </c>
      <c r="C11" s="18">
        <v>2</v>
      </c>
      <c r="D11" s="19">
        <v>38</v>
      </c>
      <c r="E11" s="20">
        <v>1620</v>
      </c>
      <c r="F11" s="21">
        <v>8</v>
      </c>
      <c r="G11" s="17" t="s">
        <v>71</v>
      </c>
      <c r="H11" s="18">
        <v>2</v>
      </c>
      <c r="I11" s="19">
        <v>34</v>
      </c>
      <c r="J11" s="20">
        <v>1560</v>
      </c>
      <c r="K11" s="21">
        <v>8</v>
      </c>
      <c r="L11" s="17" t="s">
        <v>55</v>
      </c>
      <c r="M11" s="18">
        <v>6</v>
      </c>
      <c r="N11" s="19">
        <v>41.2</v>
      </c>
      <c r="O11" s="20">
        <v>5100</v>
      </c>
      <c r="P11" s="21">
        <v>4</v>
      </c>
      <c r="Q11" s="17" t="s">
        <v>58</v>
      </c>
      <c r="R11" s="18">
        <v>0</v>
      </c>
      <c r="S11" s="19"/>
      <c r="T11" s="20">
        <v>0</v>
      </c>
      <c r="U11" s="21">
        <v>11</v>
      </c>
      <c r="V11" s="17" t="s">
        <v>67</v>
      </c>
      <c r="W11" s="18">
        <v>6</v>
      </c>
      <c r="X11" s="19">
        <v>44</v>
      </c>
      <c r="Y11" s="20">
        <v>4400</v>
      </c>
      <c r="Z11" s="21">
        <v>4</v>
      </c>
      <c r="AA11" s="22">
        <f t="shared" si="2"/>
        <v>16</v>
      </c>
      <c r="AB11" s="23">
        <f t="shared" si="1"/>
        <v>-9</v>
      </c>
      <c r="AD11" s="55" t="s">
        <v>96</v>
      </c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</row>
    <row r="12" spans="1:42" ht="12.95" customHeight="1" x14ac:dyDescent="0.2">
      <c r="A12" s="16">
        <v>9</v>
      </c>
      <c r="B12" s="17" t="s">
        <v>42</v>
      </c>
      <c r="C12" s="18">
        <v>7</v>
      </c>
      <c r="D12" s="19">
        <v>37</v>
      </c>
      <c r="E12" s="20">
        <v>4820</v>
      </c>
      <c r="F12" s="21">
        <v>5</v>
      </c>
      <c r="G12" s="17" t="s">
        <v>90</v>
      </c>
      <c r="H12" s="18">
        <v>1</v>
      </c>
      <c r="I12" s="19">
        <v>35</v>
      </c>
      <c r="J12" s="20">
        <v>800</v>
      </c>
      <c r="K12" s="21">
        <v>10</v>
      </c>
      <c r="L12" s="17" t="s">
        <v>49</v>
      </c>
      <c r="M12" s="18">
        <v>2</v>
      </c>
      <c r="N12" s="19">
        <v>22</v>
      </c>
      <c r="O12" s="20">
        <v>1060</v>
      </c>
      <c r="P12" s="21">
        <v>10</v>
      </c>
      <c r="Q12" s="17" t="s">
        <v>59</v>
      </c>
      <c r="R12" s="18">
        <v>0</v>
      </c>
      <c r="S12" s="19"/>
      <c r="T12" s="20">
        <v>0</v>
      </c>
      <c r="U12" s="21">
        <v>11</v>
      </c>
      <c r="V12" s="17" t="s">
        <v>80</v>
      </c>
      <c r="W12" s="18">
        <v>1</v>
      </c>
      <c r="X12" s="19">
        <v>21.7</v>
      </c>
      <c r="Y12" s="20">
        <v>540</v>
      </c>
      <c r="Z12" s="21">
        <v>8</v>
      </c>
      <c r="AA12" s="22">
        <f t="shared" si="2"/>
        <v>11</v>
      </c>
      <c r="AB12" s="23">
        <f t="shared" si="1"/>
        <v>-14</v>
      </c>
      <c r="AD12" s="13" t="s">
        <v>21</v>
      </c>
      <c r="AE12" s="54" t="s">
        <v>23</v>
      </c>
      <c r="AF12" s="54" t="s">
        <v>24</v>
      </c>
      <c r="AG12" s="54" t="s">
        <v>25</v>
      </c>
      <c r="AH12" s="54" t="s">
        <v>28</v>
      </c>
      <c r="AI12" s="54" t="s">
        <v>29</v>
      </c>
      <c r="AJ12" s="54" t="s">
        <v>26</v>
      </c>
      <c r="AK12" s="54" t="s">
        <v>31</v>
      </c>
      <c r="AL12" s="54" t="s">
        <v>33</v>
      </c>
      <c r="AM12" s="54" t="s">
        <v>30</v>
      </c>
      <c r="AN12" s="54" t="s">
        <v>32</v>
      </c>
      <c r="AO12" s="54" t="s">
        <v>27</v>
      </c>
      <c r="AP12" s="15" t="s">
        <v>20</v>
      </c>
    </row>
    <row r="13" spans="1:42" ht="12.95" customHeight="1" x14ac:dyDescent="0.2">
      <c r="A13" s="16">
        <v>10</v>
      </c>
      <c r="B13" s="17" t="s">
        <v>86</v>
      </c>
      <c r="C13" s="18">
        <v>2</v>
      </c>
      <c r="D13" s="19">
        <v>22.1</v>
      </c>
      <c r="E13" s="20">
        <v>1080</v>
      </c>
      <c r="F13" s="21">
        <v>9</v>
      </c>
      <c r="G13" s="17" t="s">
        <v>76</v>
      </c>
      <c r="H13" s="18">
        <v>3</v>
      </c>
      <c r="I13" s="19">
        <v>21</v>
      </c>
      <c r="J13" s="20">
        <v>1540</v>
      </c>
      <c r="K13" s="21">
        <v>9</v>
      </c>
      <c r="L13" s="17" t="s">
        <v>64</v>
      </c>
      <c r="M13" s="18">
        <v>8</v>
      </c>
      <c r="N13" s="19">
        <v>23.4</v>
      </c>
      <c r="O13" s="20">
        <v>4300</v>
      </c>
      <c r="P13" s="21">
        <v>5</v>
      </c>
      <c r="Q13" s="17" t="s">
        <v>54</v>
      </c>
      <c r="R13" s="18">
        <v>1</v>
      </c>
      <c r="S13" s="19">
        <v>26</v>
      </c>
      <c r="T13" s="20">
        <v>620</v>
      </c>
      <c r="U13" s="21">
        <v>4</v>
      </c>
      <c r="V13" s="17" t="s">
        <v>87</v>
      </c>
      <c r="W13" s="18">
        <v>0</v>
      </c>
      <c r="X13" s="19"/>
      <c r="Y13" s="20">
        <v>0</v>
      </c>
      <c r="Z13" s="21">
        <v>11</v>
      </c>
      <c r="AA13" s="22">
        <f t="shared" si="2"/>
        <v>14</v>
      </c>
      <c r="AB13" s="23">
        <f t="shared" si="1"/>
        <v>-11</v>
      </c>
      <c r="AD13" s="24">
        <v>1</v>
      </c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25">
        <f t="shared" ref="AP13:AP18" si="5">SUM(AE13:AO13)/16</f>
        <v>0</v>
      </c>
    </row>
    <row r="14" spans="1:42" ht="12.95" customHeight="1" x14ac:dyDescent="0.2">
      <c r="A14" s="16">
        <v>11</v>
      </c>
      <c r="B14" s="17" t="s">
        <v>72</v>
      </c>
      <c r="C14" s="18">
        <v>2</v>
      </c>
      <c r="D14" s="19">
        <v>22</v>
      </c>
      <c r="E14" s="20">
        <v>1080</v>
      </c>
      <c r="F14" s="21">
        <v>10</v>
      </c>
      <c r="G14" s="17" t="s">
        <v>63</v>
      </c>
      <c r="H14" s="18">
        <v>4</v>
      </c>
      <c r="I14" s="19">
        <v>22</v>
      </c>
      <c r="J14" s="20">
        <v>2080</v>
      </c>
      <c r="K14" s="21">
        <v>6</v>
      </c>
      <c r="L14" s="17" t="s">
        <v>89</v>
      </c>
      <c r="M14" s="18">
        <v>4</v>
      </c>
      <c r="N14" s="19">
        <v>22</v>
      </c>
      <c r="O14" s="20">
        <v>2140</v>
      </c>
      <c r="P14" s="21">
        <v>9</v>
      </c>
      <c r="Q14" s="17" t="s">
        <v>74</v>
      </c>
      <c r="R14" s="18">
        <v>0</v>
      </c>
      <c r="S14" s="19"/>
      <c r="T14" s="20">
        <v>0</v>
      </c>
      <c r="U14" s="21">
        <v>11</v>
      </c>
      <c r="V14" s="17" t="s">
        <v>109</v>
      </c>
      <c r="W14" s="18">
        <v>1</v>
      </c>
      <c r="X14" s="19">
        <v>21.1</v>
      </c>
      <c r="Y14" s="20">
        <v>540</v>
      </c>
      <c r="Z14" s="21">
        <v>9</v>
      </c>
      <c r="AA14" s="22">
        <f t="shared" si="2"/>
        <v>11</v>
      </c>
      <c r="AB14" s="23">
        <f t="shared" si="1"/>
        <v>-14</v>
      </c>
      <c r="AD14" s="24">
        <v>2</v>
      </c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25">
        <f t="shared" si="5"/>
        <v>0</v>
      </c>
    </row>
    <row r="15" spans="1:42" ht="12.95" hidden="1" customHeight="1" x14ac:dyDescent="0.2">
      <c r="A15" s="48"/>
      <c r="B15" s="49"/>
      <c r="C15" s="38"/>
      <c r="D15" s="39"/>
      <c r="E15" s="40"/>
      <c r="F15" s="41"/>
      <c r="G15" s="49"/>
      <c r="H15" s="38"/>
      <c r="I15" s="39"/>
      <c r="J15" s="40"/>
      <c r="K15" s="41"/>
      <c r="L15" s="49"/>
      <c r="M15" s="38"/>
      <c r="N15" s="39"/>
      <c r="O15" s="40"/>
      <c r="P15" s="41"/>
      <c r="Q15" s="49"/>
      <c r="R15" s="38"/>
      <c r="S15" s="39"/>
      <c r="T15" s="40"/>
      <c r="U15" s="41"/>
      <c r="V15" s="49"/>
      <c r="W15" s="38"/>
      <c r="X15" s="39"/>
      <c r="Y15" s="40"/>
      <c r="Z15" s="41"/>
      <c r="AA15" s="42"/>
      <c r="AB15" s="43"/>
      <c r="AD15" s="24">
        <v>3</v>
      </c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25">
        <f t="shared" si="5"/>
        <v>0</v>
      </c>
    </row>
    <row r="16" spans="1:42" ht="12.95" hidden="1" customHeight="1" x14ac:dyDescent="0.2">
      <c r="A16" s="48"/>
      <c r="B16" s="49"/>
      <c r="C16" s="38"/>
      <c r="D16" s="39"/>
      <c r="E16" s="40"/>
      <c r="F16" s="41"/>
      <c r="G16" s="49"/>
      <c r="H16" s="38"/>
      <c r="I16" s="39"/>
      <c r="J16" s="40"/>
      <c r="K16" s="41"/>
      <c r="L16" s="49"/>
      <c r="M16" s="38"/>
      <c r="N16" s="39"/>
      <c r="O16" s="40"/>
      <c r="P16" s="41"/>
      <c r="Q16" s="49"/>
      <c r="R16" s="38"/>
      <c r="S16" s="39"/>
      <c r="T16" s="40"/>
      <c r="U16" s="41"/>
      <c r="V16" s="49"/>
      <c r="W16" s="38"/>
      <c r="X16" s="39"/>
      <c r="Y16" s="40"/>
      <c r="Z16" s="41"/>
      <c r="AA16" s="42"/>
      <c r="AB16" s="43"/>
      <c r="AD16" s="24">
        <v>4</v>
      </c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25">
        <f t="shared" si="5"/>
        <v>0</v>
      </c>
    </row>
    <row r="17" spans="1:42" ht="12.95" hidden="1" customHeight="1" x14ac:dyDescent="0.2">
      <c r="A17" s="48"/>
      <c r="B17" s="49"/>
      <c r="C17" s="38"/>
      <c r="D17" s="39"/>
      <c r="E17" s="40"/>
      <c r="F17" s="41"/>
      <c r="G17" s="49"/>
      <c r="H17" s="38"/>
      <c r="I17" s="39"/>
      <c r="J17" s="40"/>
      <c r="K17" s="41"/>
      <c r="L17" s="49"/>
      <c r="M17" s="38"/>
      <c r="N17" s="39"/>
      <c r="O17" s="40"/>
      <c r="P17" s="41"/>
      <c r="Q17" s="49"/>
      <c r="R17" s="44"/>
      <c r="S17" s="45"/>
      <c r="T17" s="46"/>
      <c r="U17" s="47"/>
      <c r="V17" s="49"/>
      <c r="W17" s="38"/>
      <c r="X17" s="39"/>
      <c r="Y17" s="40"/>
      <c r="Z17" s="41"/>
      <c r="AA17" s="42"/>
      <c r="AB17" s="43"/>
      <c r="AD17" s="24">
        <v>5</v>
      </c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25">
        <f t="shared" si="5"/>
        <v>0</v>
      </c>
    </row>
    <row r="18" spans="1:42" ht="12.95" hidden="1" customHeight="1" x14ac:dyDescent="0.2">
      <c r="A18" s="48"/>
      <c r="B18" s="49"/>
      <c r="C18" s="38"/>
      <c r="D18" s="39"/>
      <c r="E18" s="40"/>
      <c r="F18" s="41"/>
      <c r="G18" s="49"/>
      <c r="H18" s="38"/>
      <c r="I18" s="39"/>
      <c r="J18" s="40"/>
      <c r="K18" s="41"/>
      <c r="L18" s="49"/>
      <c r="M18" s="38"/>
      <c r="N18" s="39"/>
      <c r="O18" s="40"/>
      <c r="P18" s="41"/>
      <c r="Q18" s="49"/>
      <c r="R18" s="38"/>
      <c r="S18" s="39"/>
      <c r="T18" s="40"/>
      <c r="U18" s="41"/>
      <c r="V18" s="49"/>
      <c r="W18" s="38"/>
      <c r="X18" s="39"/>
      <c r="Y18" s="40"/>
      <c r="Z18" s="41"/>
      <c r="AA18" s="42"/>
      <c r="AB18" s="43"/>
      <c r="AD18" s="24" t="s">
        <v>22</v>
      </c>
      <c r="AE18" s="26">
        <f>SUM(AE13:AE17)</f>
        <v>0</v>
      </c>
      <c r="AF18" s="26">
        <f t="shared" ref="AF18:AK18" si="6">SUM(AF13:AF17)</f>
        <v>0</v>
      </c>
      <c r="AG18" s="31">
        <f t="shared" si="6"/>
        <v>0</v>
      </c>
      <c r="AH18" s="31">
        <f t="shared" si="6"/>
        <v>0</v>
      </c>
      <c r="AI18" s="31">
        <f t="shared" si="6"/>
        <v>0</v>
      </c>
      <c r="AJ18" s="31">
        <f t="shared" si="6"/>
        <v>0</v>
      </c>
      <c r="AK18" s="26">
        <f t="shared" si="6"/>
        <v>0</v>
      </c>
      <c r="AL18" s="26">
        <f>SUM(AL13:AL17)</f>
        <v>0</v>
      </c>
      <c r="AM18" s="26">
        <f t="shared" ref="AM18:AO18" si="7">SUM(AM13:AM17)</f>
        <v>0</v>
      </c>
      <c r="AN18" s="26">
        <f t="shared" si="7"/>
        <v>0</v>
      </c>
      <c r="AO18" s="26">
        <f t="shared" si="7"/>
        <v>0</v>
      </c>
      <c r="AP18" s="25">
        <f t="shared" si="5"/>
        <v>0</v>
      </c>
    </row>
    <row r="19" spans="1:42" ht="12.95" hidden="1" customHeight="1" x14ac:dyDescent="0.2">
      <c r="A19" s="48"/>
      <c r="B19" s="49"/>
      <c r="C19" s="38"/>
      <c r="D19" s="39"/>
      <c r="E19" s="40"/>
      <c r="F19" s="41"/>
      <c r="G19" s="49"/>
      <c r="H19" s="38"/>
      <c r="I19" s="39"/>
      <c r="J19" s="40"/>
      <c r="K19" s="41"/>
      <c r="L19" s="49"/>
      <c r="M19" s="38"/>
      <c r="N19" s="39"/>
      <c r="O19" s="40"/>
      <c r="P19" s="41"/>
      <c r="Q19" s="49"/>
      <c r="R19" s="38"/>
      <c r="S19" s="39"/>
      <c r="T19" s="40"/>
      <c r="U19" s="41"/>
      <c r="V19" s="49"/>
      <c r="W19" s="38"/>
      <c r="X19" s="39"/>
      <c r="Y19" s="40"/>
      <c r="Z19" s="41"/>
      <c r="AA19" s="42"/>
      <c r="AB19" s="43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9"/>
    </row>
    <row r="20" spans="1:42" ht="12.95" hidden="1" customHeight="1" x14ac:dyDescent="0.2">
      <c r="A20" s="48"/>
      <c r="B20" s="49"/>
      <c r="C20" s="38"/>
      <c r="D20" s="39"/>
      <c r="E20" s="40"/>
      <c r="F20" s="41"/>
      <c r="G20" s="49"/>
      <c r="H20" s="38"/>
      <c r="I20" s="39"/>
      <c r="J20" s="40"/>
      <c r="K20" s="41"/>
      <c r="L20" s="49"/>
      <c r="M20" s="38"/>
      <c r="N20" s="39"/>
      <c r="O20" s="40"/>
      <c r="P20" s="41"/>
      <c r="Q20" s="49"/>
      <c r="R20" s="38"/>
      <c r="S20" s="39"/>
      <c r="T20" s="40"/>
      <c r="U20" s="41"/>
      <c r="V20" s="49"/>
      <c r="W20" s="38"/>
      <c r="X20" s="39"/>
      <c r="Y20" s="40"/>
      <c r="Z20" s="41"/>
      <c r="AA20" s="42"/>
      <c r="AB20" s="43"/>
      <c r="AD20" s="55" t="s">
        <v>97</v>
      </c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</row>
    <row r="21" spans="1:42" ht="12.95" hidden="1" customHeight="1" x14ac:dyDescent="0.2">
      <c r="A21" s="48"/>
      <c r="B21" s="49"/>
      <c r="C21" s="38"/>
      <c r="D21" s="39"/>
      <c r="E21" s="40"/>
      <c r="F21" s="41"/>
      <c r="G21" s="49"/>
      <c r="H21" s="38"/>
      <c r="I21" s="39"/>
      <c r="J21" s="40"/>
      <c r="K21" s="41"/>
      <c r="L21" s="49"/>
      <c r="M21" s="38"/>
      <c r="N21" s="39"/>
      <c r="O21" s="40"/>
      <c r="P21" s="41"/>
      <c r="Q21" s="49"/>
      <c r="R21" s="38"/>
      <c r="S21" s="39"/>
      <c r="T21" s="40"/>
      <c r="U21" s="41"/>
      <c r="V21" s="49"/>
      <c r="W21" s="38"/>
      <c r="X21" s="39"/>
      <c r="Y21" s="40"/>
      <c r="Z21" s="41"/>
      <c r="AA21" s="42"/>
      <c r="AB21" s="43"/>
      <c r="AD21" s="13" t="s">
        <v>21</v>
      </c>
      <c r="AE21" s="54" t="s">
        <v>23</v>
      </c>
      <c r="AF21" s="54" t="s">
        <v>24</v>
      </c>
      <c r="AG21" s="54" t="s">
        <v>25</v>
      </c>
      <c r="AH21" s="54" t="s">
        <v>28</v>
      </c>
      <c r="AI21" s="54" t="s">
        <v>29</v>
      </c>
      <c r="AJ21" s="54" t="s">
        <v>26</v>
      </c>
      <c r="AK21" s="54" t="s">
        <v>31</v>
      </c>
      <c r="AL21" s="54" t="s">
        <v>33</v>
      </c>
      <c r="AM21" s="54" t="s">
        <v>30</v>
      </c>
      <c r="AN21" s="54" t="s">
        <v>32</v>
      </c>
      <c r="AO21" s="54" t="s">
        <v>27</v>
      </c>
      <c r="AP21" s="25" t="s">
        <v>20</v>
      </c>
    </row>
    <row r="22" spans="1:42" ht="12.95" hidden="1" customHeight="1" x14ac:dyDescent="0.2">
      <c r="A22" s="48"/>
      <c r="B22" s="49"/>
      <c r="C22" s="38"/>
      <c r="D22" s="39"/>
      <c r="E22" s="40"/>
      <c r="F22" s="41"/>
      <c r="G22" s="49"/>
      <c r="H22" s="38"/>
      <c r="I22" s="39"/>
      <c r="J22" s="40"/>
      <c r="K22" s="41"/>
      <c r="L22" s="49"/>
      <c r="M22" s="38"/>
      <c r="N22" s="39"/>
      <c r="O22" s="40"/>
      <c r="P22" s="41"/>
      <c r="Q22" s="49"/>
      <c r="R22" s="38"/>
      <c r="S22" s="39"/>
      <c r="T22" s="40"/>
      <c r="U22" s="41"/>
      <c r="V22" s="49"/>
      <c r="W22" s="38"/>
      <c r="X22" s="39"/>
      <c r="Y22" s="40"/>
      <c r="Z22" s="41"/>
      <c r="AA22" s="42"/>
      <c r="AB22" s="43"/>
      <c r="AD22" s="24">
        <v>1</v>
      </c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25">
        <f t="shared" ref="AP22:AP27" si="8">SUM(AE22:AO22)/16</f>
        <v>0</v>
      </c>
    </row>
    <row r="23" spans="1:42" ht="12.95" hidden="1" customHeight="1" x14ac:dyDescent="0.2">
      <c r="A23" s="48"/>
      <c r="B23" s="49"/>
      <c r="C23" s="38"/>
      <c r="D23" s="39"/>
      <c r="E23" s="40"/>
      <c r="F23" s="41"/>
      <c r="G23" s="49"/>
      <c r="H23" s="38"/>
      <c r="I23" s="39"/>
      <c r="J23" s="40"/>
      <c r="K23" s="41"/>
      <c r="L23" s="49"/>
      <c r="M23" s="38"/>
      <c r="N23" s="39"/>
      <c r="O23" s="40"/>
      <c r="P23" s="41"/>
      <c r="Q23" s="49"/>
      <c r="R23" s="38"/>
      <c r="S23" s="39"/>
      <c r="T23" s="40"/>
      <c r="U23" s="41"/>
      <c r="V23" s="49"/>
      <c r="W23" s="38"/>
      <c r="X23" s="39"/>
      <c r="Y23" s="40"/>
      <c r="Z23" s="41"/>
      <c r="AA23" s="42"/>
      <c r="AB23" s="43"/>
      <c r="AD23" s="24">
        <v>2</v>
      </c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25">
        <f t="shared" si="8"/>
        <v>0</v>
      </c>
    </row>
    <row r="24" spans="1:42" s="4" customFormat="1" ht="12.95" customHeight="1" x14ac:dyDescent="0.2">
      <c r="A24" s="30" t="s">
        <v>35</v>
      </c>
      <c r="B24" s="60" t="s">
        <v>3</v>
      </c>
      <c r="C24" s="60"/>
      <c r="D24" s="60"/>
      <c r="E24" s="60"/>
      <c r="F24" s="60"/>
      <c r="G24" s="60" t="s">
        <v>6</v>
      </c>
      <c r="H24" s="60"/>
      <c r="I24" s="60"/>
      <c r="J24" s="60"/>
      <c r="K24" s="60"/>
      <c r="L24" s="60" t="s">
        <v>5</v>
      </c>
      <c r="M24" s="60"/>
      <c r="N24" s="60"/>
      <c r="O24" s="60"/>
      <c r="P24" s="60"/>
      <c r="Q24" s="60" t="s">
        <v>12</v>
      </c>
      <c r="R24" s="60"/>
      <c r="S24" s="60"/>
      <c r="T24" s="60"/>
      <c r="U24" s="60"/>
      <c r="V24" s="60" t="s">
        <v>11</v>
      </c>
      <c r="W24" s="60"/>
      <c r="X24" s="60"/>
      <c r="Y24" s="60"/>
      <c r="Z24" s="60"/>
      <c r="AA24" s="59">
        <f>SUM(AA4:AA19)</f>
        <v>278</v>
      </c>
      <c r="AB24" s="32" t="s">
        <v>16</v>
      </c>
      <c r="AD24" s="24">
        <v>3</v>
      </c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25">
        <f t="shared" si="8"/>
        <v>0</v>
      </c>
    </row>
    <row r="25" spans="1:42" s="4" customFormat="1" ht="12.95" customHeight="1" x14ac:dyDescent="0.2">
      <c r="A25" s="33">
        <v>2023</v>
      </c>
      <c r="B25" s="60" t="s">
        <v>4</v>
      </c>
      <c r="C25" s="60"/>
      <c r="D25" s="60"/>
      <c r="E25" s="60"/>
      <c r="F25" s="60"/>
      <c r="G25" s="60" t="s">
        <v>4</v>
      </c>
      <c r="H25" s="60"/>
      <c r="I25" s="60"/>
      <c r="J25" s="60"/>
      <c r="K25" s="60"/>
      <c r="L25" s="60" t="s">
        <v>4</v>
      </c>
      <c r="M25" s="60"/>
      <c r="N25" s="60"/>
      <c r="O25" s="60"/>
      <c r="P25" s="60"/>
      <c r="Q25" s="60" t="s">
        <v>4</v>
      </c>
      <c r="R25" s="60"/>
      <c r="S25" s="60"/>
      <c r="T25" s="60"/>
      <c r="U25" s="60"/>
      <c r="V25" s="60" t="s">
        <v>4</v>
      </c>
      <c r="W25" s="60"/>
      <c r="X25" s="60"/>
      <c r="Y25" s="60"/>
      <c r="Z25" s="60"/>
      <c r="AA25" s="59"/>
      <c r="AB25" s="34" t="s">
        <v>17</v>
      </c>
      <c r="AD25" s="24">
        <v>4</v>
      </c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25">
        <f t="shared" si="8"/>
        <v>0</v>
      </c>
    </row>
    <row r="26" spans="1:42" s="4" customFormat="1" ht="12.95" customHeight="1" x14ac:dyDescent="0.2">
      <c r="A26" s="35" t="s">
        <v>19</v>
      </c>
      <c r="B26" s="59">
        <f>SUM(C4:C19)</f>
        <v>65</v>
      </c>
      <c r="C26" s="59"/>
      <c r="D26" s="59"/>
      <c r="E26" s="59"/>
      <c r="F26" s="59"/>
      <c r="G26" s="59">
        <f>SUM(H4:H19)</f>
        <v>48</v>
      </c>
      <c r="H26" s="59"/>
      <c r="I26" s="59"/>
      <c r="J26" s="59"/>
      <c r="K26" s="59"/>
      <c r="L26" s="59">
        <f>SUM(M4:M19)</f>
        <v>84</v>
      </c>
      <c r="M26" s="59"/>
      <c r="N26" s="59"/>
      <c r="O26" s="59"/>
      <c r="P26" s="59"/>
      <c r="Q26" s="59">
        <f>SUM(R4:R19)</f>
        <v>15</v>
      </c>
      <c r="R26" s="59"/>
      <c r="S26" s="59"/>
      <c r="T26" s="59"/>
      <c r="U26" s="59"/>
      <c r="V26" s="59">
        <f>SUM(W4:W19)</f>
        <v>66</v>
      </c>
      <c r="W26" s="59"/>
      <c r="X26" s="59"/>
      <c r="Y26" s="59"/>
      <c r="Z26" s="59"/>
      <c r="AA26" s="59"/>
      <c r="AB26" s="36">
        <f>SUM(AA4:AA14)/11</f>
        <v>25.272727272727273</v>
      </c>
      <c r="AD26" s="24">
        <v>5</v>
      </c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25">
        <f t="shared" si="8"/>
        <v>0</v>
      </c>
    </row>
    <row r="27" spans="1:42" x14ac:dyDescent="0.2">
      <c r="A27" s="53"/>
      <c r="G27" s="1"/>
      <c r="L27" s="1"/>
      <c r="Q27" s="1"/>
      <c r="V27" s="1"/>
      <c r="AD27" s="24" t="s">
        <v>22</v>
      </c>
      <c r="AE27" s="31">
        <f>SUM(AE22:AE26)</f>
        <v>0</v>
      </c>
      <c r="AF27" s="31">
        <f t="shared" ref="AF27:AK27" si="9">SUM(AF22:AF26)</f>
        <v>0</v>
      </c>
      <c r="AG27" s="31">
        <f t="shared" si="9"/>
        <v>0</v>
      </c>
      <c r="AH27" s="31">
        <f t="shared" si="9"/>
        <v>0</v>
      </c>
      <c r="AI27" s="31">
        <f t="shared" si="9"/>
        <v>0</v>
      </c>
      <c r="AJ27" s="31">
        <f t="shared" si="9"/>
        <v>0</v>
      </c>
      <c r="AK27" s="31">
        <f t="shared" si="9"/>
        <v>0</v>
      </c>
      <c r="AL27" s="31">
        <f>SUM(AL22:AL26)</f>
        <v>0</v>
      </c>
      <c r="AM27" s="31">
        <f t="shared" ref="AM27:AO27" si="10">SUM(AM22:AM26)</f>
        <v>0</v>
      </c>
      <c r="AN27" s="31">
        <f t="shared" si="10"/>
        <v>0</v>
      </c>
      <c r="AO27" s="31">
        <f t="shared" si="10"/>
        <v>0</v>
      </c>
      <c r="AP27" s="25">
        <f t="shared" si="8"/>
        <v>0</v>
      </c>
    </row>
    <row r="28" spans="1:42" ht="12.75" x14ac:dyDescent="0.2">
      <c r="A28" s="61" t="s">
        <v>92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D28" s="64" t="s">
        <v>102</v>
      </c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</row>
    <row r="29" spans="1:42" x14ac:dyDescent="0.2">
      <c r="A29" s="7" t="s">
        <v>8</v>
      </c>
      <c r="B29" s="62" t="s">
        <v>36</v>
      </c>
      <c r="C29" s="62"/>
      <c r="D29" s="62"/>
      <c r="E29" s="62"/>
      <c r="F29" s="62"/>
      <c r="G29" s="63" t="s">
        <v>37</v>
      </c>
      <c r="H29" s="63"/>
      <c r="I29" s="63"/>
      <c r="J29" s="63"/>
      <c r="K29" s="63"/>
      <c r="L29" s="63" t="s">
        <v>38</v>
      </c>
      <c r="M29" s="63"/>
      <c r="N29" s="63"/>
      <c r="O29" s="63"/>
      <c r="P29" s="63"/>
      <c r="Q29" s="62" t="s">
        <v>39</v>
      </c>
      <c r="R29" s="62"/>
      <c r="S29" s="62"/>
      <c r="T29" s="62"/>
      <c r="U29" s="62"/>
      <c r="V29" s="63" t="s">
        <v>40</v>
      </c>
      <c r="W29" s="63"/>
      <c r="X29" s="63"/>
      <c r="Y29" s="63"/>
      <c r="Z29" s="63"/>
      <c r="AA29" s="8" t="s">
        <v>9</v>
      </c>
      <c r="AB29" s="7" t="s">
        <v>18</v>
      </c>
      <c r="AD29" s="56" t="s">
        <v>95</v>
      </c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8"/>
    </row>
    <row r="30" spans="1:42" x14ac:dyDescent="0.2">
      <c r="A30" s="8" t="s">
        <v>14</v>
      </c>
      <c r="B30" s="9" t="s">
        <v>7</v>
      </c>
      <c r="C30" s="37" t="s">
        <v>0</v>
      </c>
      <c r="D30" s="11" t="s">
        <v>1</v>
      </c>
      <c r="E30" s="37" t="s">
        <v>2</v>
      </c>
      <c r="F30" s="37" t="s">
        <v>13</v>
      </c>
      <c r="G30" s="12" t="s">
        <v>7</v>
      </c>
      <c r="H30" s="37" t="s">
        <v>0</v>
      </c>
      <c r="I30" s="11" t="s">
        <v>1</v>
      </c>
      <c r="J30" s="37" t="s">
        <v>2</v>
      </c>
      <c r="K30" s="37" t="s">
        <v>13</v>
      </c>
      <c r="L30" s="12" t="s">
        <v>7</v>
      </c>
      <c r="M30" s="37" t="s">
        <v>0</v>
      </c>
      <c r="N30" s="11" t="s">
        <v>1</v>
      </c>
      <c r="O30" s="37" t="s">
        <v>2</v>
      </c>
      <c r="P30" s="37" t="s">
        <v>13</v>
      </c>
      <c r="Q30" s="9" t="s">
        <v>7</v>
      </c>
      <c r="R30" s="37" t="s">
        <v>0</v>
      </c>
      <c r="S30" s="11" t="s">
        <v>1</v>
      </c>
      <c r="T30" s="37" t="s">
        <v>2</v>
      </c>
      <c r="U30" s="37" t="s">
        <v>13</v>
      </c>
      <c r="V30" s="9" t="s">
        <v>7</v>
      </c>
      <c r="W30" s="37" t="s">
        <v>0</v>
      </c>
      <c r="X30" s="37" t="s">
        <v>1</v>
      </c>
      <c r="Y30" s="37" t="s">
        <v>2</v>
      </c>
      <c r="Z30" s="37" t="s">
        <v>13</v>
      </c>
      <c r="AA30" s="37" t="s">
        <v>10</v>
      </c>
      <c r="AB30" s="8" t="s">
        <v>15</v>
      </c>
      <c r="AD30" s="13" t="s">
        <v>21</v>
      </c>
      <c r="AE30" s="54" t="s">
        <v>23</v>
      </c>
      <c r="AF30" s="54" t="s">
        <v>24</v>
      </c>
      <c r="AG30" s="54" t="s">
        <v>25</v>
      </c>
      <c r="AH30" s="54" t="s">
        <v>28</v>
      </c>
      <c r="AI30" s="54" t="s">
        <v>29</v>
      </c>
      <c r="AJ30" s="54" t="s">
        <v>26</v>
      </c>
      <c r="AK30" s="54" t="s">
        <v>31</v>
      </c>
      <c r="AL30" s="54" t="s">
        <v>33</v>
      </c>
      <c r="AM30" s="54" t="s">
        <v>30</v>
      </c>
      <c r="AN30" s="54" t="s">
        <v>32</v>
      </c>
      <c r="AO30" s="54" t="s">
        <v>27</v>
      </c>
      <c r="AP30" s="15" t="s">
        <v>20</v>
      </c>
    </row>
    <row r="31" spans="1:42" x14ac:dyDescent="0.2">
      <c r="A31" s="16">
        <v>1</v>
      </c>
      <c r="B31" s="17" t="s">
        <v>41</v>
      </c>
      <c r="C31" s="18">
        <v>11</v>
      </c>
      <c r="D31" s="19">
        <v>38.6</v>
      </c>
      <c r="E31" s="20">
        <v>7380</v>
      </c>
      <c r="F31" s="21">
        <v>1</v>
      </c>
      <c r="G31" s="17" t="s">
        <v>79</v>
      </c>
      <c r="H31" s="18">
        <v>10</v>
      </c>
      <c r="I31" s="19">
        <v>30.6</v>
      </c>
      <c r="J31" s="20">
        <v>6220</v>
      </c>
      <c r="K31" s="21">
        <v>1</v>
      </c>
      <c r="L31" s="17" t="s">
        <v>51</v>
      </c>
      <c r="M31" s="18">
        <v>9</v>
      </c>
      <c r="N31" s="19">
        <v>31.1</v>
      </c>
      <c r="O31" s="20">
        <v>5880</v>
      </c>
      <c r="P31" s="21">
        <v>2</v>
      </c>
      <c r="Q31" s="17" t="s">
        <v>89</v>
      </c>
      <c r="R31" s="18">
        <v>2</v>
      </c>
      <c r="S31" s="19">
        <v>26</v>
      </c>
      <c r="T31" s="20">
        <v>1220</v>
      </c>
      <c r="U31" s="21">
        <v>8</v>
      </c>
      <c r="V31" s="17" t="s">
        <v>54</v>
      </c>
      <c r="W31" s="18">
        <v>4</v>
      </c>
      <c r="X31" s="19">
        <v>29.1</v>
      </c>
      <c r="Y31" s="20">
        <v>2440</v>
      </c>
      <c r="Z31" s="21">
        <v>2</v>
      </c>
      <c r="AA31" s="22">
        <f>SUM(C31,H31,M31,R31,W31)</f>
        <v>36</v>
      </c>
      <c r="AB31" s="23">
        <f>SUM(AA31)-18</f>
        <v>18</v>
      </c>
      <c r="AD31" s="24">
        <v>1</v>
      </c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25">
        <f t="shared" ref="AP31:AP36" si="11">SUM(AE31:AO31)/16</f>
        <v>0</v>
      </c>
    </row>
    <row r="32" spans="1:42" x14ac:dyDescent="0.2">
      <c r="A32" s="16">
        <v>2</v>
      </c>
      <c r="B32" s="17" t="s">
        <v>109</v>
      </c>
      <c r="C32" s="18">
        <v>3</v>
      </c>
      <c r="D32" s="19">
        <v>25.2</v>
      </c>
      <c r="E32" s="20">
        <v>1760</v>
      </c>
      <c r="F32" s="21">
        <v>5</v>
      </c>
      <c r="G32" s="17" t="s">
        <v>57</v>
      </c>
      <c r="H32" s="18">
        <v>4</v>
      </c>
      <c r="I32" s="19">
        <v>28.2</v>
      </c>
      <c r="J32" s="20">
        <v>2380</v>
      </c>
      <c r="K32" s="21">
        <v>7</v>
      </c>
      <c r="L32" s="17" t="s">
        <v>90</v>
      </c>
      <c r="M32" s="18">
        <v>1</v>
      </c>
      <c r="N32" s="19">
        <v>26.2</v>
      </c>
      <c r="O32" s="20">
        <v>640</v>
      </c>
      <c r="P32" s="21">
        <v>9</v>
      </c>
      <c r="Q32" s="17" t="s">
        <v>83</v>
      </c>
      <c r="R32" s="18">
        <v>12</v>
      </c>
      <c r="S32" s="19">
        <v>30.3</v>
      </c>
      <c r="T32" s="20">
        <v>7320</v>
      </c>
      <c r="U32" s="21">
        <v>1</v>
      </c>
      <c r="V32" s="17" t="s">
        <v>113</v>
      </c>
      <c r="W32" s="18">
        <v>2</v>
      </c>
      <c r="X32" s="19">
        <v>33</v>
      </c>
      <c r="Y32" s="20">
        <v>1420</v>
      </c>
      <c r="Z32" s="21">
        <v>3</v>
      </c>
      <c r="AA32" s="22">
        <f>SUM(C32,H32,M32,R32,W32)</f>
        <v>22</v>
      </c>
      <c r="AB32" s="23">
        <f t="shared" ref="AB32:AB41" si="12">SUM(AA32)-18</f>
        <v>4</v>
      </c>
      <c r="AD32" s="24">
        <v>2</v>
      </c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25">
        <f t="shared" si="11"/>
        <v>0</v>
      </c>
    </row>
    <row r="33" spans="1:42" x14ac:dyDescent="0.2">
      <c r="A33" s="16">
        <v>3</v>
      </c>
      <c r="B33" s="17" t="s">
        <v>69</v>
      </c>
      <c r="C33" s="18">
        <v>1</v>
      </c>
      <c r="D33" s="19">
        <v>25</v>
      </c>
      <c r="E33" s="20">
        <v>600</v>
      </c>
      <c r="F33" s="21">
        <v>7</v>
      </c>
      <c r="G33" s="17" t="s">
        <v>86</v>
      </c>
      <c r="H33" s="18">
        <v>3</v>
      </c>
      <c r="I33" s="19">
        <v>28.6</v>
      </c>
      <c r="J33" s="20">
        <v>1920</v>
      </c>
      <c r="K33" s="21">
        <v>9</v>
      </c>
      <c r="L33" s="17" t="s">
        <v>76</v>
      </c>
      <c r="M33" s="18">
        <v>6</v>
      </c>
      <c r="N33" s="19">
        <v>26</v>
      </c>
      <c r="O33" s="20">
        <v>3500</v>
      </c>
      <c r="P33" s="21">
        <v>5</v>
      </c>
      <c r="Q33" s="17" t="s">
        <v>49</v>
      </c>
      <c r="R33" s="18">
        <v>0</v>
      </c>
      <c r="S33" s="19"/>
      <c r="T33" s="20">
        <v>0</v>
      </c>
      <c r="U33" s="21">
        <v>11</v>
      </c>
      <c r="V33" s="17" t="s">
        <v>81</v>
      </c>
      <c r="W33" s="18">
        <v>1</v>
      </c>
      <c r="X33" s="19">
        <v>26</v>
      </c>
      <c r="Y33" s="20">
        <v>620</v>
      </c>
      <c r="Z33" s="21">
        <v>8</v>
      </c>
      <c r="AA33" s="22">
        <f t="shared" ref="AA33:AA41" si="13">SUM(C33,H33,M33,R33,W33)</f>
        <v>11</v>
      </c>
      <c r="AB33" s="23">
        <f t="shared" si="12"/>
        <v>-7</v>
      </c>
      <c r="AD33" s="24">
        <v>3</v>
      </c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25">
        <f t="shared" si="11"/>
        <v>0</v>
      </c>
    </row>
    <row r="34" spans="1:42" x14ac:dyDescent="0.2">
      <c r="A34" s="16">
        <v>4</v>
      </c>
      <c r="B34" s="17" t="s">
        <v>48</v>
      </c>
      <c r="C34" s="18">
        <v>3</v>
      </c>
      <c r="D34" s="19">
        <v>30.6</v>
      </c>
      <c r="E34" s="20">
        <v>1880</v>
      </c>
      <c r="F34" s="21">
        <v>4</v>
      </c>
      <c r="G34" s="17" t="s">
        <v>42</v>
      </c>
      <c r="H34" s="18">
        <v>5</v>
      </c>
      <c r="I34" s="19">
        <v>30.8</v>
      </c>
      <c r="J34" s="20">
        <v>3120</v>
      </c>
      <c r="K34" s="21">
        <v>4</v>
      </c>
      <c r="L34" s="17" t="s">
        <v>66</v>
      </c>
      <c r="M34" s="18">
        <v>8</v>
      </c>
      <c r="N34" s="19">
        <v>28.4</v>
      </c>
      <c r="O34" s="20">
        <v>4960</v>
      </c>
      <c r="P34" s="21">
        <v>3</v>
      </c>
      <c r="Q34" s="17" t="s">
        <v>107</v>
      </c>
      <c r="R34" s="18">
        <v>1</v>
      </c>
      <c r="S34" s="19">
        <v>30.6</v>
      </c>
      <c r="T34" s="20">
        <v>720</v>
      </c>
      <c r="U34" s="21">
        <v>9</v>
      </c>
      <c r="V34" s="17" t="s">
        <v>70</v>
      </c>
      <c r="W34" s="18">
        <v>0</v>
      </c>
      <c r="X34" s="19"/>
      <c r="Y34" s="20">
        <v>0</v>
      </c>
      <c r="Z34" s="21">
        <v>11</v>
      </c>
      <c r="AA34" s="22">
        <f t="shared" si="13"/>
        <v>17</v>
      </c>
      <c r="AB34" s="23">
        <f t="shared" si="12"/>
        <v>-1</v>
      </c>
      <c r="AD34" s="24">
        <v>4</v>
      </c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25">
        <f t="shared" si="11"/>
        <v>0</v>
      </c>
    </row>
    <row r="35" spans="1:42" x14ac:dyDescent="0.2">
      <c r="A35" s="16">
        <v>5</v>
      </c>
      <c r="B35" s="17" t="s">
        <v>108</v>
      </c>
      <c r="C35" s="18">
        <v>5</v>
      </c>
      <c r="D35" s="19">
        <v>29.3</v>
      </c>
      <c r="E35" s="20">
        <v>3040</v>
      </c>
      <c r="F35" s="21">
        <v>2</v>
      </c>
      <c r="G35" s="17" t="s">
        <v>106</v>
      </c>
      <c r="H35" s="18">
        <v>7</v>
      </c>
      <c r="I35" s="19">
        <v>32</v>
      </c>
      <c r="J35" s="20">
        <v>4120</v>
      </c>
      <c r="K35" s="21">
        <v>2</v>
      </c>
      <c r="L35" s="17" t="s">
        <v>63</v>
      </c>
      <c r="M35" s="18">
        <v>3</v>
      </c>
      <c r="N35" s="19">
        <v>28</v>
      </c>
      <c r="O35" s="20">
        <v>1880</v>
      </c>
      <c r="P35" s="21">
        <v>7</v>
      </c>
      <c r="Q35" s="17" t="s">
        <v>73</v>
      </c>
      <c r="R35" s="18">
        <v>6</v>
      </c>
      <c r="S35" s="19">
        <v>26.5</v>
      </c>
      <c r="T35" s="20">
        <v>3500</v>
      </c>
      <c r="U35" s="21">
        <v>3</v>
      </c>
      <c r="V35" s="17" t="s">
        <v>91</v>
      </c>
      <c r="W35" s="18">
        <v>5</v>
      </c>
      <c r="X35" s="19">
        <v>28.2</v>
      </c>
      <c r="Y35" s="20">
        <v>2960</v>
      </c>
      <c r="Z35" s="21">
        <v>1</v>
      </c>
      <c r="AA35" s="22">
        <f t="shared" si="13"/>
        <v>26</v>
      </c>
      <c r="AB35" s="23">
        <f t="shared" si="12"/>
        <v>8</v>
      </c>
      <c r="AD35" s="24">
        <v>5</v>
      </c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25">
        <f t="shared" si="11"/>
        <v>0</v>
      </c>
    </row>
    <row r="36" spans="1:42" x14ac:dyDescent="0.2">
      <c r="A36" s="16">
        <v>6</v>
      </c>
      <c r="B36" s="17" t="s">
        <v>61</v>
      </c>
      <c r="C36" s="18">
        <v>0</v>
      </c>
      <c r="D36" s="19"/>
      <c r="E36" s="20">
        <v>0</v>
      </c>
      <c r="F36" s="21">
        <v>11</v>
      </c>
      <c r="G36" s="17" t="s">
        <v>75</v>
      </c>
      <c r="H36" s="18">
        <v>5</v>
      </c>
      <c r="I36" s="19">
        <v>32.200000000000003</v>
      </c>
      <c r="J36" s="20">
        <v>3000</v>
      </c>
      <c r="K36" s="21">
        <v>5</v>
      </c>
      <c r="L36" s="17" t="s">
        <v>71</v>
      </c>
      <c r="M36" s="18">
        <v>1</v>
      </c>
      <c r="N36" s="19">
        <v>26</v>
      </c>
      <c r="O36" s="20">
        <v>620</v>
      </c>
      <c r="P36" s="21">
        <v>10</v>
      </c>
      <c r="Q36" s="17" t="s">
        <v>55</v>
      </c>
      <c r="R36" s="18">
        <v>1</v>
      </c>
      <c r="S36" s="19">
        <v>25.2</v>
      </c>
      <c r="T36" s="20">
        <v>620</v>
      </c>
      <c r="U36" s="21">
        <v>10</v>
      </c>
      <c r="V36" s="17" t="s">
        <v>58</v>
      </c>
      <c r="W36" s="18">
        <v>0</v>
      </c>
      <c r="X36" s="19"/>
      <c r="Y36" s="20">
        <v>0</v>
      </c>
      <c r="Z36" s="21">
        <v>11</v>
      </c>
      <c r="AA36" s="22">
        <f t="shared" si="13"/>
        <v>7</v>
      </c>
      <c r="AB36" s="23">
        <f t="shared" si="12"/>
        <v>-11</v>
      </c>
      <c r="AD36" s="24" t="s">
        <v>22</v>
      </c>
      <c r="AE36" s="31">
        <f>SUM(AE31:AE35)</f>
        <v>0</v>
      </c>
      <c r="AF36" s="31">
        <f t="shared" ref="AF36:AK36" si="14">SUM(AF31:AF35)</f>
        <v>0</v>
      </c>
      <c r="AG36" s="31">
        <f t="shared" si="14"/>
        <v>0</v>
      </c>
      <c r="AH36" s="31">
        <f t="shared" si="14"/>
        <v>0</v>
      </c>
      <c r="AI36" s="31">
        <f t="shared" si="14"/>
        <v>0</v>
      </c>
      <c r="AJ36" s="31">
        <f t="shared" si="14"/>
        <v>0</v>
      </c>
      <c r="AK36" s="31">
        <f t="shared" si="14"/>
        <v>0</v>
      </c>
      <c r="AL36" s="31">
        <f>SUM(AL31:AL35)</f>
        <v>0</v>
      </c>
      <c r="AM36" s="31">
        <f t="shared" ref="AM36:AO36" si="15">SUM(AM31:AM35)</f>
        <v>0</v>
      </c>
      <c r="AN36" s="31">
        <f t="shared" si="15"/>
        <v>0</v>
      </c>
      <c r="AO36" s="31">
        <f t="shared" si="15"/>
        <v>0</v>
      </c>
      <c r="AP36" s="25">
        <f t="shared" si="11"/>
        <v>0</v>
      </c>
    </row>
    <row r="37" spans="1:42" x14ac:dyDescent="0.2">
      <c r="A37" s="16">
        <v>7</v>
      </c>
      <c r="B37" s="17" t="s">
        <v>77</v>
      </c>
      <c r="C37" s="18">
        <v>3</v>
      </c>
      <c r="D37" s="19">
        <v>28.4</v>
      </c>
      <c r="E37" s="20">
        <v>1920</v>
      </c>
      <c r="F37" s="21">
        <v>3</v>
      </c>
      <c r="G37" s="17" t="s">
        <v>60</v>
      </c>
      <c r="H37" s="18">
        <v>1</v>
      </c>
      <c r="I37" s="19">
        <v>23</v>
      </c>
      <c r="J37" s="20">
        <v>560</v>
      </c>
      <c r="K37" s="21">
        <v>11</v>
      </c>
      <c r="L37" s="17" t="s">
        <v>78</v>
      </c>
      <c r="M37" s="18">
        <v>2</v>
      </c>
      <c r="N37" s="19">
        <v>25.5</v>
      </c>
      <c r="O37" s="20">
        <v>1200</v>
      </c>
      <c r="P37" s="21">
        <v>8</v>
      </c>
      <c r="Q37" s="17" t="s">
        <v>64</v>
      </c>
      <c r="R37" s="18">
        <v>2</v>
      </c>
      <c r="S37" s="19">
        <v>39</v>
      </c>
      <c r="T37" s="20">
        <v>1480</v>
      </c>
      <c r="U37" s="21">
        <v>7</v>
      </c>
      <c r="V37" s="17" t="s">
        <v>85</v>
      </c>
      <c r="W37" s="18">
        <v>1</v>
      </c>
      <c r="X37" s="19">
        <v>29.1</v>
      </c>
      <c r="Y37" s="20">
        <v>700</v>
      </c>
      <c r="Z37" s="21">
        <v>6</v>
      </c>
      <c r="AA37" s="22">
        <f t="shared" si="13"/>
        <v>9</v>
      </c>
      <c r="AB37" s="23">
        <f t="shared" si="12"/>
        <v>-9</v>
      </c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7"/>
    </row>
    <row r="38" spans="1:42" x14ac:dyDescent="0.2">
      <c r="A38" s="16">
        <v>8</v>
      </c>
      <c r="B38" s="17" t="s">
        <v>105</v>
      </c>
      <c r="C38" s="18">
        <v>0</v>
      </c>
      <c r="D38" s="19"/>
      <c r="E38" s="20">
        <v>0</v>
      </c>
      <c r="F38" s="21">
        <v>11</v>
      </c>
      <c r="G38" s="17" t="s">
        <v>88</v>
      </c>
      <c r="H38" s="18">
        <v>1</v>
      </c>
      <c r="I38" s="19">
        <v>47.2</v>
      </c>
      <c r="J38" s="20">
        <v>1060</v>
      </c>
      <c r="K38" s="21">
        <v>10</v>
      </c>
      <c r="L38" s="17" t="s">
        <v>52</v>
      </c>
      <c r="M38" s="18">
        <v>5</v>
      </c>
      <c r="N38" s="19">
        <v>31.1</v>
      </c>
      <c r="O38" s="20">
        <v>2920</v>
      </c>
      <c r="P38" s="21">
        <v>6</v>
      </c>
      <c r="Q38" s="17" t="s">
        <v>82</v>
      </c>
      <c r="R38" s="18">
        <v>4</v>
      </c>
      <c r="S38" s="19">
        <v>30</v>
      </c>
      <c r="T38" s="20">
        <v>2560</v>
      </c>
      <c r="U38" s="21">
        <v>4</v>
      </c>
      <c r="V38" s="17" t="s">
        <v>74</v>
      </c>
      <c r="W38" s="18">
        <v>1</v>
      </c>
      <c r="X38" s="19">
        <v>38.4</v>
      </c>
      <c r="Y38" s="20">
        <v>880</v>
      </c>
      <c r="Z38" s="21">
        <v>5</v>
      </c>
      <c r="AA38" s="22">
        <f t="shared" si="13"/>
        <v>11</v>
      </c>
      <c r="AB38" s="23">
        <f t="shared" si="12"/>
        <v>-7</v>
      </c>
      <c r="AD38" s="55" t="s">
        <v>100</v>
      </c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</row>
    <row r="39" spans="1:42" x14ac:dyDescent="0.2">
      <c r="A39" s="16">
        <v>9</v>
      </c>
      <c r="B39" s="17" t="s">
        <v>67</v>
      </c>
      <c r="C39" s="18">
        <v>2</v>
      </c>
      <c r="D39" s="19">
        <v>24</v>
      </c>
      <c r="E39" s="20">
        <v>1100</v>
      </c>
      <c r="F39" s="21">
        <v>6</v>
      </c>
      <c r="G39" s="17" t="s">
        <v>53</v>
      </c>
      <c r="H39" s="18">
        <v>3</v>
      </c>
      <c r="I39" s="19">
        <v>32.799999999999997</v>
      </c>
      <c r="J39" s="20">
        <v>1980</v>
      </c>
      <c r="K39" s="21">
        <v>8</v>
      </c>
      <c r="L39" s="17" t="s">
        <v>56</v>
      </c>
      <c r="M39" s="18">
        <v>1</v>
      </c>
      <c r="N39" s="19">
        <v>25.5</v>
      </c>
      <c r="O39" s="20">
        <v>620</v>
      </c>
      <c r="P39" s="21">
        <v>11</v>
      </c>
      <c r="Q39" s="17" t="s">
        <v>62</v>
      </c>
      <c r="R39" s="18">
        <v>3</v>
      </c>
      <c r="S39" s="19">
        <v>32</v>
      </c>
      <c r="T39" s="20">
        <v>1900</v>
      </c>
      <c r="U39" s="21">
        <v>5</v>
      </c>
      <c r="V39" s="17" t="s">
        <v>44</v>
      </c>
      <c r="W39" s="18">
        <v>1</v>
      </c>
      <c r="X39" s="19">
        <v>28.2</v>
      </c>
      <c r="Y39" s="20">
        <v>680</v>
      </c>
      <c r="Z39" s="21">
        <v>7</v>
      </c>
      <c r="AA39" s="22">
        <f t="shared" si="13"/>
        <v>10</v>
      </c>
      <c r="AB39" s="23">
        <f t="shared" si="12"/>
        <v>-8</v>
      </c>
      <c r="AD39" s="13" t="s">
        <v>21</v>
      </c>
      <c r="AE39" s="54" t="s">
        <v>23</v>
      </c>
      <c r="AF39" s="54" t="s">
        <v>24</v>
      </c>
      <c r="AG39" s="54" t="s">
        <v>25</v>
      </c>
      <c r="AH39" s="54" t="s">
        <v>28</v>
      </c>
      <c r="AI39" s="54" t="s">
        <v>29</v>
      </c>
      <c r="AJ39" s="54" t="s">
        <v>26</v>
      </c>
      <c r="AK39" s="54" t="s">
        <v>31</v>
      </c>
      <c r="AL39" s="54" t="s">
        <v>33</v>
      </c>
      <c r="AM39" s="54" t="s">
        <v>30</v>
      </c>
      <c r="AN39" s="54" t="s">
        <v>32</v>
      </c>
      <c r="AO39" s="54" t="s">
        <v>27</v>
      </c>
      <c r="AP39" s="15" t="s">
        <v>20</v>
      </c>
    </row>
    <row r="40" spans="1:42" x14ac:dyDescent="0.2">
      <c r="A40" s="16">
        <v>10</v>
      </c>
      <c r="B40" s="17" t="s">
        <v>80</v>
      </c>
      <c r="C40" s="18">
        <v>0</v>
      </c>
      <c r="D40" s="19"/>
      <c r="E40" s="20">
        <v>0</v>
      </c>
      <c r="F40" s="21">
        <v>11</v>
      </c>
      <c r="G40" s="17" t="s">
        <v>47</v>
      </c>
      <c r="H40" s="18">
        <v>7</v>
      </c>
      <c r="I40" s="19">
        <v>25</v>
      </c>
      <c r="J40" s="20">
        <v>3880</v>
      </c>
      <c r="K40" s="21">
        <v>3</v>
      </c>
      <c r="L40" s="17" t="s">
        <v>45</v>
      </c>
      <c r="M40" s="18">
        <v>6</v>
      </c>
      <c r="N40" s="19">
        <v>37.299999999999997</v>
      </c>
      <c r="O40" s="20">
        <v>3780</v>
      </c>
      <c r="P40" s="21">
        <v>4</v>
      </c>
      <c r="Q40" s="17" t="s">
        <v>68</v>
      </c>
      <c r="R40" s="18">
        <v>10</v>
      </c>
      <c r="S40" s="19">
        <v>29</v>
      </c>
      <c r="T40" s="20">
        <v>5300</v>
      </c>
      <c r="U40" s="21">
        <v>2</v>
      </c>
      <c r="V40" s="17" t="s">
        <v>59</v>
      </c>
      <c r="W40" s="18">
        <v>1</v>
      </c>
      <c r="X40" s="19">
        <v>48</v>
      </c>
      <c r="Y40" s="20">
        <v>1060</v>
      </c>
      <c r="Z40" s="21">
        <v>4</v>
      </c>
      <c r="AA40" s="22">
        <f t="shared" si="13"/>
        <v>24</v>
      </c>
      <c r="AB40" s="23">
        <f t="shared" si="12"/>
        <v>6</v>
      </c>
      <c r="AD40" s="24">
        <v>1</v>
      </c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25">
        <f t="shared" ref="AP40:AP45" si="16">SUM(AE40:AO40)/16</f>
        <v>0</v>
      </c>
    </row>
    <row r="41" spans="1:42" x14ac:dyDescent="0.2">
      <c r="A41" s="16">
        <v>11</v>
      </c>
      <c r="B41" s="17" t="s">
        <v>87</v>
      </c>
      <c r="C41" s="18">
        <v>0</v>
      </c>
      <c r="D41" s="19"/>
      <c r="E41" s="20">
        <v>0</v>
      </c>
      <c r="F41" s="21">
        <v>11</v>
      </c>
      <c r="G41" s="17" t="s">
        <v>72</v>
      </c>
      <c r="H41" s="18">
        <v>4</v>
      </c>
      <c r="I41" s="19">
        <v>50.5</v>
      </c>
      <c r="J41" s="20">
        <v>2700</v>
      </c>
      <c r="K41" s="21">
        <v>6</v>
      </c>
      <c r="L41" s="17" t="s">
        <v>84</v>
      </c>
      <c r="M41" s="18">
        <v>17</v>
      </c>
      <c r="N41" s="19">
        <v>27.8</v>
      </c>
      <c r="O41" s="20">
        <v>9300</v>
      </c>
      <c r="P41" s="21">
        <v>1</v>
      </c>
      <c r="Q41" s="17" t="s">
        <v>43</v>
      </c>
      <c r="R41" s="18">
        <v>3</v>
      </c>
      <c r="S41" s="19">
        <v>21</v>
      </c>
      <c r="T41" s="20">
        <v>1540</v>
      </c>
      <c r="U41" s="21">
        <v>6</v>
      </c>
      <c r="V41" s="17" t="s">
        <v>65</v>
      </c>
      <c r="W41" s="18">
        <v>1</v>
      </c>
      <c r="X41" s="19">
        <v>20.100000000000001</v>
      </c>
      <c r="Y41" s="20">
        <v>520</v>
      </c>
      <c r="Z41" s="21">
        <v>9</v>
      </c>
      <c r="AA41" s="22">
        <f t="shared" si="13"/>
        <v>25</v>
      </c>
      <c r="AB41" s="23">
        <f t="shared" si="12"/>
        <v>7</v>
      </c>
      <c r="AD41" s="24">
        <v>2</v>
      </c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25">
        <f t="shared" si="16"/>
        <v>0</v>
      </c>
    </row>
    <row r="42" spans="1:42" hidden="1" x14ac:dyDescent="0.2">
      <c r="A42" s="14"/>
      <c r="B42" s="49"/>
      <c r="C42" s="38"/>
      <c r="D42" s="39"/>
      <c r="E42" s="40"/>
      <c r="F42" s="41"/>
      <c r="G42" s="49"/>
      <c r="H42" s="38"/>
      <c r="I42" s="39"/>
      <c r="J42" s="40"/>
      <c r="K42" s="41"/>
      <c r="L42" s="49"/>
      <c r="M42" s="38"/>
      <c r="N42" s="39"/>
      <c r="O42" s="40"/>
      <c r="P42" s="41"/>
      <c r="Q42" s="49"/>
      <c r="R42" s="38"/>
      <c r="S42" s="39"/>
      <c r="T42" s="40"/>
      <c r="U42" s="41"/>
      <c r="V42" s="49"/>
      <c r="W42" s="38"/>
      <c r="X42" s="39"/>
      <c r="Y42" s="40"/>
      <c r="Z42" s="41"/>
      <c r="AA42" s="42"/>
      <c r="AB42" s="43"/>
      <c r="AD42" s="24">
        <v>3</v>
      </c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25">
        <f t="shared" si="16"/>
        <v>0</v>
      </c>
    </row>
    <row r="43" spans="1:42" hidden="1" x14ac:dyDescent="0.2">
      <c r="A43" s="14"/>
      <c r="B43" s="49"/>
      <c r="C43" s="38"/>
      <c r="D43" s="39"/>
      <c r="E43" s="40"/>
      <c r="F43" s="41"/>
      <c r="G43" s="49"/>
      <c r="H43" s="38"/>
      <c r="I43" s="39"/>
      <c r="J43" s="40"/>
      <c r="K43" s="41"/>
      <c r="L43" s="49"/>
      <c r="M43" s="38"/>
      <c r="N43" s="39"/>
      <c r="O43" s="40"/>
      <c r="P43" s="41"/>
      <c r="Q43" s="49"/>
      <c r="R43" s="38"/>
      <c r="S43" s="39"/>
      <c r="T43" s="40"/>
      <c r="U43" s="41"/>
      <c r="V43" s="49"/>
      <c r="W43" s="38"/>
      <c r="X43" s="39"/>
      <c r="Y43" s="40"/>
      <c r="Z43" s="41"/>
      <c r="AA43" s="42"/>
      <c r="AB43" s="43"/>
      <c r="AD43" s="24">
        <v>4</v>
      </c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25">
        <f t="shared" si="16"/>
        <v>0</v>
      </c>
    </row>
    <row r="44" spans="1:42" hidden="1" x14ac:dyDescent="0.2">
      <c r="A44" s="14"/>
      <c r="B44" s="49"/>
      <c r="C44" s="38"/>
      <c r="D44" s="39"/>
      <c r="E44" s="40"/>
      <c r="F44" s="41"/>
      <c r="G44" s="49"/>
      <c r="H44" s="38"/>
      <c r="I44" s="39"/>
      <c r="J44" s="40"/>
      <c r="K44" s="41"/>
      <c r="L44" s="49"/>
      <c r="M44" s="38"/>
      <c r="N44" s="39"/>
      <c r="O44" s="40"/>
      <c r="P44" s="41"/>
      <c r="Q44" s="49"/>
      <c r="R44" s="44"/>
      <c r="S44" s="45"/>
      <c r="T44" s="46"/>
      <c r="U44" s="47"/>
      <c r="V44" s="49"/>
      <c r="W44" s="38"/>
      <c r="X44" s="39"/>
      <c r="Y44" s="40"/>
      <c r="Z44" s="41"/>
      <c r="AA44" s="42"/>
      <c r="AB44" s="43"/>
      <c r="AD44" s="24">
        <v>5</v>
      </c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25">
        <f t="shared" si="16"/>
        <v>0</v>
      </c>
    </row>
    <row r="45" spans="1:42" hidden="1" x14ac:dyDescent="0.2">
      <c r="A45" s="14"/>
      <c r="B45" s="49"/>
      <c r="C45" s="38"/>
      <c r="D45" s="39"/>
      <c r="E45" s="40"/>
      <c r="F45" s="41"/>
      <c r="G45" s="49"/>
      <c r="H45" s="38"/>
      <c r="I45" s="39"/>
      <c r="J45" s="40"/>
      <c r="K45" s="41"/>
      <c r="L45" s="49"/>
      <c r="M45" s="38"/>
      <c r="N45" s="39"/>
      <c r="O45" s="40"/>
      <c r="P45" s="41"/>
      <c r="Q45" s="49"/>
      <c r="R45" s="38"/>
      <c r="S45" s="39"/>
      <c r="T45" s="40"/>
      <c r="U45" s="41"/>
      <c r="V45" s="49"/>
      <c r="W45" s="38"/>
      <c r="X45" s="39"/>
      <c r="Y45" s="40"/>
      <c r="Z45" s="41"/>
      <c r="AA45" s="42"/>
      <c r="AB45" s="43"/>
      <c r="AD45" s="24" t="s">
        <v>22</v>
      </c>
      <c r="AE45" s="31">
        <f>SUM(AE40:AE44)</f>
        <v>0</v>
      </c>
      <c r="AF45" s="31">
        <f t="shared" ref="AF45:AK45" si="17">SUM(AF40:AF44)</f>
        <v>0</v>
      </c>
      <c r="AG45" s="31">
        <f t="shared" si="17"/>
        <v>0</v>
      </c>
      <c r="AH45" s="31">
        <f t="shared" si="17"/>
        <v>0</v>
      </c>
      <c r="AI45" s="31">
        <f t="shared" si="17"/>
        <v>0</v>
      </c>
      <c r="AJ45" s="31">
        <f t="shared" si="17"/>
        <v>0</v>
      </c>
      <c r="AK45" s="31">
        <f t="shared" si="17"/>
        <v>0</v>
      </c>
      <c r="AL45" s="31">
        <f>SUM(AL40:AL44)</f>
        <v>0</v>
      </c>
      <c r="AM45" s="31">
        <f t="shared" ref="AM45:AO45" si="18">SUM(AM40:AM44)</f>
        <v>0</v>
      </c>
      <c r="AN45" s="31">
        <f t="shared" si="18"/>
        <v>0</v>
      </c>
      <c r="AO45" s="31">
        <f t="shared" si="18"/>
        <v>0</v>
      </c>
      <c r="AP45" s="25">
        <f t="shared" si="16"/>
        <v>0</v>
      </c>
    </row>
    <row r="46" spans="1:42" hidden="1" x14ac:dyDescent="0.2">
      <c r="A46" s="14"/>
      <c r="B46" s="49"/>
      <c r="C46" s="38"/>
      <c r="D46" s="39"/>
      <c r="E46" s="40"/>
      <c r="F46" s="41"/>
      <c r="G46" s="49"/>
      <c r="H46" s="38"/>
      <c r="I46" s="39"/>
      <c r="J46" s="40"/>
      <c r="K46" s="41"/>
      <c r="L46" s="49"/>
      <c r="M46" s="38"/>
      <c r="N46" s="39"/>
      <c r="O46" s="40"/>
      <c r="P46" s="41"/>
      <c r="Q46" s="49"/>
      <c r="R46" s="38"/>
      <c r="S46" s="39"/>
      <c r="T46" s="40"/>
      <c r="U46" s="41"/>
      <c r="V46" s="49"/>
      <c r="W46" s="38"/>
      <c r="X46" s="39"/>
      <c r="Y46" s="40"/>
      <c r="Z46" s="41"/>
      <c r="AA46" s="42"/>
      <c r="AB46" s="43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9"/>
    </row>
    <row r="47" spans="1:42" hidden="1" x14ac:dyDescent="0.2">
      <c r="A47" s="14"/>
      <c r="B47" s="49"/>
      <c r="C47" s="38"/>
      <c r="D47" s="39"/>
      <c r="E47" s="40"/>
      <c r="F47" s="41"/>
      <c r="G47" s="49"/>
      <c r="H47" s="38"/>
      <c r="I47" s="39"/>
      <c r="J47" s="40"/>
      <c r="K47" s="41"/>
      <c r="L47" s="49"/>
      <c r="M47" s="38"/>
      <c r="N47" s="39"/>
      <c r="O47" s="40"/>
      <c r="P47" s="41"/>
      <c r="Q47" s="49"/>
      <c r="R47" s="38"/>
      <c r="S47" s="39"/>
      <c r="T47" s="40"/>
      <c r="U47" s="41"/>
      <c r="V47" s="49"/>
      <c r="W47" s="38"/>
      <c r="X47" s="39"/>
      <c r="Y47" s="40"/>
      <c r="Z47" s="41"/>
      <c r="AA47" s="42"/>
      <c r="AB47" s="43"/>
      <c r="AD47" s="55" t="s">
        <v>97</v>
      </c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</row>
    <row r="48" spans="1:42" hidden="1" x14ac:dyDescent="0.2">
      <c r="A48" s="14"/>
      <c r="B48" s="49"/>
      <c r="C48" s="38"/>
      <c r="D48" s="39"/>
      <c r="E48" s="40"/>
      <c r="F48" s="41"/>
      <c r="G48" s="49"/>
      <c r="H48" s="38"/>
      <c r="I48" s="39"/>
      <c r="J48" s="40"/>
      <c r="K48" s="41"/>
      <c r="L48" s="49"/>
      <c r="M48" s="38"/>
      <c r="N48" s="39"/>
      <c r="O48" s="40"/>
      <c r="P48" s="41"/>
      <c r="Q48" s="49"/>
      <c r="R48" s="38"/>
      <c r="S48" s="39"/>
      <c r="T48" s="40"/>
      <c r="U48" s="41"/>
      <c r="V48" s="49"/>
      <c r="W48" s="38"/>
      <c r="X48" s="39"/>
      <c r="Y48" s="40"/>
      <c r="Z48" s="41"/>
      <c r="AA48" s="42"/>
      <c r="AB48" s="43"/>
      <c r="AD48" s="13" t="s">
        <v>21</v>
      </c>
      <c r="AE48" s="54" t="s">
        <v>23</v>
      </c>
      <c r="AF48" s="54" t="s">
        <v>24</v>
      </c>
      <c r="AG48" s="54" t="s">
        <v>25</v>
      </c>
      <c r="AH48" s="54" t="s">
        <v>28</v>
      </c>
      <c r="AI48" s="54" t="s">
        <v>29</v>
      </c>
      <c r="AJ48" s="54" t="s">
        <v>26</v>
      </c>
      <c r="AK48" s="54" t="s">
        <v>31</v>
      </c>
      <c r="AL48" s="54" t="s">
        <v>33</v>
      </c>
      <c r="AM48" s="54" t="s">
        <v>30</v>
      </c>
      <c r="AN48" s="54" t="s">
        <v>32</v>
      </c>
      <c r="AO48" s="54" t="s">
        <v>27</v>
      </c>
      <c r="AP48" s="25" t="s">
        <v>20</v>
      </c>
    </row>
    <row r="49" spans="1:42" hidden="1" x14ac:dyDescent="0.2">
      <c r="A49" s="14"/>
      <c r="B49" s="49"/>
      <c r="C49" s="38"/>
      <c r="D49" s="39"/>
      <c r="E49" s="40"/>
      <c r="F49" s="41"/>
      <c r="G49" s="49"/>
      <c r="H49" s="38"/>
      <c r="I49" s="39"/>
      <c r="J49" s="40"/>
      <c r="K49" s="41"/>
      <c r="L49" s="49"/>
      <c r="M49" s="38"/>
      <c r="N49" s="39"/>
      <c r="O49" s="40"/>
      <c r="P49" s="41"/>
      <c r="Q49" s="49"/>
      <c r="R49" s="38"/>
      <c r="S49" s="39"/>
      <c r="T49" s="40"/>
      <c r="U49" s="41"/>
      <c r="V49" s="49"/>
      <c r="W49" s="38"/>
      <c r="X49" s="39"/>
      <c r="Y49" s="40"/>
      <c r="Z49" s="41"/>
      <c r="AA49" s="42"/>
      <c r="AB49" s="43"/>
      <c r="AD49" s="24">
        <v>1</v>
      </c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25">
        <f t="shared" ref="AP49:AP54" si="19">SUM(AE49:AO49)/16</f>
        <v>0</v>
      </c>
    </row>
    <row r="50" spans="1:42" hidden="1" x14ac:dyDescent="0.2">
      <c r="A50" s="14"/>
      <c r="B50" s="49"/>
      <c r="C50" s="38"/>
      <c r="D50" s="39"/>
      <c r="E50" s="40"/>
      <c r="F50" s="41"/>
      <c r="G50" s="49"/>
      <c r="H50" s="38"/>
      <c r="I50" s="39"/>
      <c r="J50" s="40"/>
      <c r="K50" s="41"/>
      <c r="L50" s="49"/>
      <c r="M50" s="38"/>
      <c r="N50" s="39"/>
      <c r="O50" s="40"/>
      <c r="P50" s="41"/>
      <c r="Q50" s="49"/>
      <c r="R50" s="38"/>
      <c r="S50" s="39"/>
      <c r="T50" s="40"/>
      <c r="U50" s="41"/>
      <c r="V50" s="49"/>
      <c r="W50" s="38"/>
      <c r="X50" s="39"/>
      <c r="Y50" s="40"/>
      <c r="Z50" s="41"/>
      <c r="AA50" s="42"/>
      <c r="AB50" s="43"/>
      <c r="AD50" s="24">
        <v>2</v>
      </c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25">
        <f t="shared" si="19"/>
        <v>0</v>
      </c>
    </row>
    <row r="51" spans="1:42" x14ac:dyDescent="0.2">
      <c r="A51" s="30" t="s">
        <v>35</v>
      </c>
      <c r="B51" s="60" t="s">
        <v>3</v>
      </c>
      <c r="C51" s="60"/>
      <c r="D51" s="60"/>
      <c r="E51" s="60"/>
      <c r="F51" s="60"/>
      <c r="G51" s="60" t="s">
        <v>6</v>
      </c>
      <c r="H51" s="60"/>
      <c r="I51" s="60"/>
      <c r="J51" s="60"/>
      <c r="K51" s="60"/>
      <c r="L51" s="60" t="s">
        <v>5</v>
      </c>
      <c r="M51" s="60"/>
      <c r="N51" s="60"/>
      <c r="O51" s="60"/>
      <c r="P51" s="60"/>
      <c r="Q51" s="60" t="s">
        <v>12</v>
      </c>
      <c r="R51" s="60"/>
      <c r="S51" s="60"/>
      <c r="T51" s="60"/>
      <c r="U51" s="60"/>
      <c r="V51" s="60" t="s">
        <v>11</v>
      </c>
      <c r="W51" s="60"/>
      <c r="X51" s="60"/>
      <c r="Y51" s="60"/>
      <c r="Z51" s="60"/>
      <c r="AA51" s="59">
        <f>SUM(AA31:AA46)</f>
        <v>198</v>
      </c>
      <c r="AB51" s="32" t="s">
        <v>16</v>
      </c>
      <c r="AD51" s="24">
        <v>3</v>
      </c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25">
        <f t="shared" si="19"/>
        <v>0</v>
      </c>
    </row>
    <row r="52" spans="1:42" x14ac:dyDescent="0.2">
      <c r="A52" s="33">
        <v>2023</v>
      </c>
      <c r="B52" s="60" t="s">
        <v>4</v>
      </c>
      <c r="C52" s="60"/>
      <c r="D52" s="60"/>
      <c r="E52" s="60"/>
      <c r="F52" s="60"/>
      <c r="G52" s="60" t="s">
        <v>4</v>
      </c>
      <c r="H52" s="60"/>
      <c r="I52" s="60"/>
      <c r="J52" s="60"/>
      <c r="K52" s="60"/>
      <c r="L52" s="60" t="s">
        <v>4</v>
      </c>
      <c r="M52" s="60"/>
      <c r="N52" s="60"/>
      <c r="O52" s="60"/>
      <c r="P52" s="60"/>
      <c r="Q52" s="60" t="s">
        <v>4</v>
      </c>
      <c r="R52" s="60"/>
      <c r="S52" s="60"/>
      <c r="T52" s="60"/>
      <c r="U52" s="60"/>
      <c r="V52" s="60" t="s">
        <v>4</v>
      </c>
      <c r="W52" s="60"/>
      <c r="X52" s="60"/>
      <c r="Y52" s="60"/>
      <c r="Z52" s="60"/>
      <c r="AA52" s="59"/>
      <c r="AB52" s="34" t="s">
        <v>17</v>
      </c>
      <c r="AD52" s="24">
        <v>4</v>
      </c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25">
        <f t="shared" si="19"/>
        <v>0</v>
      </c>
    </row>
    <row r="53" spans="1:42" x14ac:dyDescent="0.2">
      <c r="A53" s="35" t="s">
        <v>112</v>
      </c>
      <c r="B53" s="59">
        <f>SUM(C31:C46)</f>
        <v>28</v>
      </c>
      <c r="C53" s="59"/>
      <c r="D53" s="59"/>
      <c r="E53" s="59"/>
      <c r="F53" s="59"/>
      <c r="G53" s="59">
        <f>SUM(H31:H46)</f>
        <v>50</v>
      </c>
      <c r="H53" s="59"/>
      <c r="I53" s="59"/>
      <c r="J53" s="59"/>
      <c r="K53" s="59"/>
      <c r="L53" s="59">
        <f>SUM(M31:M46)</f>
        <v>59</v>
      </c>
      <c r="M53" s="59"/>
      <c r="N53" s="59"/>
      <c r="O53" s="59"/>
      <c r="P53" s="59"/>
      <c r="Q53" s="59">
        <f>SUM(R31:R46)</f>
        <v>44</v>
      </c>
      <c r="R53" s="59"/>
      <c r="S53" s="59"/>
      <c r="T53" s="59"/>
      <c r="U53" s="59"/>
      <c r="V53" s="59">
        <f>SUM(W31:W46)</f>
        <v>17</v>
      </c>
      <c r="W53" s="59"/>
      <c r="X53" s="59"/>
      <c r="Y53" s="59"/>
      <c r="Z53" s="59"/>
      <c r="AA53" s="59"/>
      <c r="AB53" s="36">
        <f>SUM(AA31:AA41)/11</f>
        <v>18</v>
      </c>
      <c r="AD53" s="24">
        <v>5</v>
      </c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25">
        <f t="shared" si="19"/>
        <v>0</v>
      </c>
    </row>
    <row r="54" spans="1:42" x14ac:dyDescent="0.2">
      <c r="A54" s="2"/>
      <c r="G54" s="50"/>
      <c r="L54" s="50"/>
      <c r="Q54" s="50"/>
      <c r="V54" s="50"/>
      <c r="AD54" s="24" t="s">
        <v>22</v>
      </c>
      <c r="AE54" s="31">
        <f>SUM(AE49:AE53)</f>
        <v>0</v>
      </c>
      <c r="AF54" s="31">
        <f t="shared" ref="AF54:AK54" si="20">SUM(AF49:AF53)</f>
        <v>0</v>
      </c>
      <c r="AG54" s="31">
        <f t="shared" si="20"/>
        <v>0</v>
      </c>
      <c r="AH54" s="31">
        <f t="shared" si="20"/>
        <v>0</v>
      </c>
      <c r="AI54" s="31">
        <f t="shared" si="20"/>
        <v>0</v>
      </c>
      <c r="AJ54" s="31">
        <f t="shared" si="20"/>
        <v>0</v>
      </c>
      <c r="AK54" s="31">
        <f t="shared" si="20"/>
        <v>0</v>
      </c>
      <c r="AL54" s="31">
        <f>SUM(AL49:AL53)</f>
        <v>0</v>
      </c>
      <c r="AM54" s="31">
        <f t="shared" ref="AM54:AO54" si="21">SUM(AM49:AM53)</f>
        <v>0</v>
      </c>
      <c r="AN54" s="31">
        <f t="shared" si="21"/>
        <v>0</v>
      </c>
      <c r="AO54" s="31">
        <f t="shared" si="21"/>
        <v>0</v>
      </c>
      <c r="AP54" s="25">
        <f t="shared" si="19"/>
        <v>0</v>
      </c>
    </row>
    <row r="55" spans="1:42" ht="12.75" x14ac:dyDescent="0.2">
      <c r="A55" s="61" t="s">
        <v>93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D55" s="64" t="s">
        <v>103</v>
      </c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</row>
    <row r="56" spans="1:42" x14ac:dyDescent="0.2">
      <c r="A56" s="7" t="s">
        <v>8</v>
      </c>
      <c r="B56" s="62" t="s">
        <v>36</v>
      </c>
      <c r="C56" s="62"/>
      <c r="D56" s="62"/>
      <c r="E56" s="62"/>
      <c r="F56" s="62"/>
      <c r="G56" s="63" t="s">
        <v>37</v>
      </c>
      <c r="H56" s="63"/>
      <c r="I56" s="63"/>
      <c r="J56" s="63"/>
      <c r="K56" s="63"/>
      <c r="L56" s="63" t="s">
        <v>38</v>
      </c>
      <c r="M56" s="63"/>
      <c r="N56" s="63"/>
      <c r="O56" s="63"/>
      <c r="P56" s="63"/>
      <c r="Q56" s="62" t="s">
        <v>39</v>
      </c>
      <c r="R56" s="62"/>
      <c r="S56" s="62"/>
      <c r="T56" s="62"/>
      <c r="U56" s="62"/>
      <c r="V56" s="63" t="s">
        <v>40</v>
      </c>
      <c r="W56" s="63"/>
      <c r="X56" s="63"/>
      <c r="Y56" s="63"/>
      <c r="Z56" s="63"/>
      <c r="AA56" s="8" t="s">
        <v>9</v>
      </c>
      <c r="AB56" s="7" t="s">
        <v>18</v>
      </c>
      <c r="AD56" s="56" t="s">
        <v>95</v>
      </c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8"/>
    </row>
    <row r="57" spans="1:42" x14ac:dyDescent="0.2">
      <c r="A57" s="8" t="s">
        <v>14</v>
      </c>
      <c r="B57" s="9" t="s">
        <v>7</v>
      </c>
      <c r="C57" s="37" t="s">
        <v>0</v>
      </c>
      <c r="D57" s="11" t="s">
        <v>1</v>
      </c>
      <c r="E57" s="37" t="s">
        <v>2</v>
      </c>
      <c r="F57" s="37" t="s">
        <v>13</v>
      </c>
      <c r="G57" s="12" t="s">
        <v>7</v>
      </c>
      <c r="H57" s="37" t="s">
        <v>0</v>
      </c>
      <c r="I57" s="11" t="s">
        <v>1</v>
      </c>
      <c r="J57" s="37" t="s">
        <v>2</v>
      </c>
      <c r="K57" s="37" t="s">
        <v>13</v>
      </c>
      <c r="L57" s="12" t="s">
        <v>7</v>
      </c>
      <c r="M57" s="37" t="s">
        <v>0</v>
      </c>
      <c r="N57" s="11" t="s">
        <v>1</v>
      </c>
      <c r="O57" s="37" t="s">
        <v>2</v>
      </c>
      <c r="P57" s="37" t="s">
        <v>13</v>
      </c>
      <c r="Q57" s="9" t="s">
        <v>7</v>
      </c>
      <c r="R57" s="37" t="s">
        <v>0</v>
      </c>
      <c r="S57" s="11" t="s">
        <v>1</v>
      </c>
      <c r="T57" s="37" t="s">
        <v>2</v>
      </c>
      <c r="U57" s="37" t="s">
        <v>13</v>
      </c>
      <c r="V57" s="9" t="s">
        <v>7</v>
      </c>
      <c r="W57" s="37" t="s">
        <v>0</v>
      </c>
      <c r="X57" s="37" t="s">
        <v>1</v>
      </c>
      <c r="Y57" s="37" t="s">
        <v>2</v>
      </c>
      <c r="Z57" s="37" t="s">
        <v>13</v>
      </c>
      <c r="AA57" s="37" t="s">
        <v>10</v>
      </c>
      <c r="AB57" s="8" t="s">
        <v>15</v>
      </c>
      <c r="AD57" s="13" t="s">
        <v>21</v>
      </c>
      <c r="AE57" s="54" t="s">
        <v>23</v>
      </c>
      <c r="AF57" s="54" t="s">
        <v>24</v>
      </c>
      <c r="AG57" s="54" t="s">
        <v>25</v>
      </c>
      <c r="AH57" s="54" t="s">
        <v>28</v>
      </c>
      <c r="AI57" s="54" t="s">
        <v>29</v>
      </c>
      <c r="AJ57" s="54" t="s">
        <v>26</v>
      </c>
      <c r="AK57" s="54" t="s">
        <v>31</v>
      </c>
      <c r="AL57" s="54" t="s">
        <v>33</v>
      </c>
      <c r="AM57" s="54" t="s">
        <v>30</v>
      </c>
      <c r="AN57" s="54" t="s">
        <v>32</v>
      </c>
      <c r="AO57" s="54" t="s">
        <v>27</v>
      </c>
      <c r="AP57" s="15" t="s">
        <v>20</v>
      </c>
    </row>
    <row r="58" spans="1:42" x14ac:dyDescent="0.2">
      <c r="A58" s="16">
        <v>1</v>
      </c>
      <c r="B58" s="17" t="s">
        <v>70</v>
      </c>
      <c r="C58" s="18">
        <v>11</v>
      </c>
      <c r="D58" s="19">
        <v>42</v>
      </c>
      <c r="E58" s="20">
        <v>9040</v>
      </c>
      <c r="F58" s="21">
        <v>2</v>
      </c>
      <c r="G58" s="17" t="s">
        <v>61</v>
      </c>
      <c r="H58" s="18">
        <v>7</v>
      </c>
      <c r="I58" s="19">
        <v>43</v>
      </c>
      <c r="J58" s="20">
        <v>5200</v>
      </c>
      <c r="K58" s="21">
        <v>4</v>
      </c>
      <c r="L58" s="17" t="s">
        <v>47</v>
      </c>
      <c r="M58" s="18">
        <v>5</v>
      </c>
      <c r="N58" s="19">
        <v>42.1</v>
      </c>
      <c r="O58" s="20">
        <v>3360</v>
      </c>
      <c r="P58" s="21">
        <v>4</v>
      </c>
      <c r="Q58" s="17" t="s">
        <v>84</v>
      </c>
      <c r="R58" s="18">
        <v>8</v>
      </c>
      <c r="S58" s="19">
        <v>42.8</v>
      </c>
      <c r="T58" s="20">
        <v>6540</v>
      </c>
      <c r="U58" s="21">
        <v>2</v>
      </c>
      <c r="V58" s="17" t="s">
        <v>89</v>
      </c>
      <c r="W58" s="18">
        <v>1</v>
      </c>
      <c r="X58" s="19">
        <v>36</v>
      </c>
      <c r="Y58" s="20">
        <v>820</v>
      </c>
      <c r="Z58" s="21">
        <v>10</v>
      </c>
      <c r="AA58" s="22">
        <f>SUM(C58,H58,M58,R58,W58)</f>
        <v>32</v>
      </c>
      <c r="AB58" s="23">
        <f>SUM(AA58)-28</f>
        <v>4</v>
      </c>
      <c r="AD58" s="24">
        <v>1</v>
      </c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25">
        <f t="shared" ref="AP58:AP63" si="22">SUM(AE58:AO58)/16</f>
        <v>0</v>
      </c>
    </row>
    <row r="59" spans="1:42" x14ac:dyDescent="0.2">
      <c r="A59" s="16">
        <v>2</v>
      </c>
      <c r="B59" s="17" t="s">
        <v>50</v>
      </c>
      <c r="C59" s="18">
        <v>11</v>
      </c>
      <c r="D59" s="19">
        <v>44</v>
      </c>
      <c r="E59" s="20">
        <v>8960</v>
      </c>
      <c r="F59" s="21">
        <v>3</v>
      </c>
      <c r="G59" s="17" t="s">
        <v>69</v>
      </c>
      <c r="H59" s="18">
        <v>4</v>
      </c>
      <c r="I59" s="19">
        <v>42</v>
      </c>
      <c r="J59" s="20">
        <v>3180</v>
      </c>
      <c r="K59" s="21">
        <v>7</v>
      </c>
      <c r="L59" s="17" t="s">
        <v>75</v>
      </c>
      <c r="M59" s="18">
        <v>10</v>
      </c>
      <c r="N59" s="19">
        <v>44</v>
      </c>
      <c r="O59" s="20">
        <v>7660</v>
      </c>
      <c r="P59" s="21">
        <v>1</v>
      </c>
      <c r="Q59" s="17" t="s">
        <v>78</v>
      </c>
      <c r="R59" s="18">
        <v>7</v>
      </c>
      <c r="S59" s="19">
        <v>41</v>
      </c>
      <c r="T59" s="20">
        <v>5480</v>
      </c>
      <c r="U59" s="21">
        <v>4</v>
      </c>
      <c r="V59" s="17" t="s">
        <v>107</v>
      </c>
      <c r="W59" s="18">
        <v>2</v>
      </c>
      <c r="X59" s="19">
        <v>25.5</v>
      </c>
      <c r="Y59" s="20">
        <v>1140</v>
      </c>
      <c r="Z59" s="21">
        <v>8</v>
      </c>
      <c r="AA59" s="22">
        <f>SUM(C59,H59,M59,R59,W59)</f>
        <v>34</v>
      </c>
      <c r="AB59" s="23">
        <f t="shared" ref="AB59:AB68" si="23">SUM(AA59)-28</f>
        <v>6</v>
      </c>
      <c r="AD59" s="24">
        <v>2</v>
      </c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25">
        <f t="shared" si="22"/>
        <v>0</v>
      </c>
    </row>
    <row r="60" spans="1:42" x14ac:dyDescent="0.2">
      <c r="A60" s="16">
        <v>3</v>
      </c>
      <c r="B60" s="17" t="s">
        <v>65</v>
      </c>
      <c r="C60" s="18">
        <v>5</v>
      </c>
      <c r="D60" s="19">
        <v>39</v>
      </c>
      <c r="E60" s="20">
        <v>4180</v>
      </c>
      <c r="F60" s="21">
        <v>6</v>
      </c>
      <c r="G60" s="17" t="s">
        <v>108</v>
      </c>
      <c r="H60" s="18">
        <v>4</v>
      </c>
      <c r="I60" s="19">
        <v>39.5</v>
      </c>
      <c r="J60" s="20">
        <v>3080</v>
      </c>
      <c r="K60" s="21">
        <v>8</v>
      </c>
      <c r="L60" s="17" t="s">
        <v>42</v>
      </c>
      <c r="M60" s="18">
        <v>4</v>
      </c>
      <c r="N60" s="19">
        <v>38</v>
      </c>
      <c r="O60" s="20">
        <v>3020</v>
      </c>
      <c r="P60" s="21">
        <v>6</v>
      </c>
      <c r="Q60" s="17" t="s">
        <v>71</v>
      </c>
      <c r="R60" s="18">
        <v>8</v>
      </c>
      <c r="S60" s="19">
        <v>45</v>
      </c>
      <c r="T60" s="20">
        <v>6020</v>
      </c>
      <c r="U60" s="21">
        <v>3</v>
      </c>
      <c r="V60" s="17" t="s">
        <v>83</v>
      </c>
      <c r="W60" s="18">
        <v>19</v>
      </c>
      <c r="X60" s="19">
        <v>41.2</v>
      </c>
      <c r="Y60" s="20">
        <v>10600</v>
      </c>
      <c r="Z60" s="21">
        <v>1</v>
      </c>
      <c r="AA60" s="22">
        <f t="shared" ref="AA60:AA68" si="24">SUM(C60,H60,M60,R60,W60)</f>
        <v>40</v>
      </c>
      <c r="AB60" s="23">
        <f t="shared" si="23"/>
        <v>12</v>
      </c>
      <c r="AD60" s="24">
        <v>3</v>
      </c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25">
        <f t="shared" si="22"/>
        <v>0</v>
      </c>
    </row>
    <row r="61" spans="1:42" x14ac:dyDescent="0.2">
      <c r="A61" s="16">
        <v>4</v>
      </c>
      <c r="B61" s="17" t="s">
        <v>85</v>
      </c>
      <c r="C61" s="18">
        <v>19</v>
      </c>
      <c r="D61" s="19">
        <v>41.4</v>
      </c>
      <c r="E61" s="20">
        <v>13040</v>
      </c>
      <c r="F61" s="21">
        <v>1</v>
      </c>
      <c r="G61" s="17" t="s">
        <v>67</v>
      </c>
      <c r="H61" s="18">
        <v>8</v>
      </c>
      <c r="I61" s="19">
        <v>45</v>
      </c>
      <c r="J61" s="20">
        <v>5200</v>
      </c>
      <c r="K61" s="21">
        <v>3</v>
      </c>
      <c r="L61" s="17" t="s">
        <v>57</v>
      </c>
      <c r="M61" s="18">
        <v>1</v>
      </c>
      <c r="N61" s="19">
        <v>38</v>
      </c>
      <c r="O61" s="20">
        <v>860</v>
      </c>
      <c r="P61" s="21">
        <v>9</v>
      </c>
      <c r="Q61" s="17" t="s">
        <v>63</v>
      </c>
      <c r="R61" s="18">
        <v>5</v>
      </c>
      <c r="S61" s="19">
        <v>45</v>
      </c>
      <c r="T61" s="20">
        <v>3680</v>
      </c>
      <c r="U61" s="21">
        <v>5</v>
      </c>
      <c r="V61" s="17" t="s">
        <v>73</v>
      </c>
      <c r="W61" s="18">
        <v>10</v>
      </c>
      <c r="X61" s="19">
        <v>39.799999999999997</v>
      </c>
      <c r="Y61" s="20">
        <v>7060</v>
      </c>
      <c r="Z61" s="21">
        <v>2</v>
      </c>
      <c r="AA61" s="22">
        <f t="shared" si="24"/>
        <v>43</v>
      </c>
      <c r="AB61" s="23">
        <f t="shared" si="23"/>
        <v>15</v>
      </c>
      <c r="AD61" s="24">
        <v>4</v>
      </c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25">
        <f t="shared" si="22"/>
        <v>0</v>
      </c>
    </row>
    <row r="62" spans="1:42" x14ac:dyDescent="0.2">
      <c r="A62" s="16">
        <v>5</v>
      </c>
      <c r="B62" s="17" t="s">
        <v>91</v>
      </c>
      <c r="C62" s="18">
        <v>5</v>
      </c>
      <c r="D62" s="19">
        <v>36</v>
      </c>
      <c r="E62" s="20">
        <v>3220</v>
      </c>
      <c r="F62" s="21">
        <v>8</v>
      </c>
      <c r="G62" s="17" t="s">
        <v>48</v>
      </c>
      <c r="H62" s="18">
        <v>5</v>
      </c>
      <c r="I62" s="19">
        <v>37.299999999999997</v>
      </c>
      <c r="J62" s="20">
        <v>3440</v>
      </c>
      <c r="K62" s="21">
        <v>6</v>
      </c>
      <c r="L62" s="17" t="s">
        <v>86</v>
      </c>
      <c r="M62" s="18">
        <v>3</v>
      </c>
      <c r="N62" s="19">
        <v>39</v>
      </c>
      <c r="O62" s="20">
        <v>2300</v>
      </c>
      <c r="P62" s="21">
        <v>7</v>
      </c>
      <c r="Q62" s="17" t="s">
        <v>66</v>
      </c>
      <c r="R62" s="18">
        <v>3</v>
      </c>
      <c r="S62" s="19">
        <v>21.1</v>
      </c>
      <c r="T62" s="20">
        <v>1580</v>
      </c>
      <c r="U62" s="21">
        <v>10</v>
      </c>
      <c r="V62" s="17" t="s">
        <v>55</v>
      </c>
      <c r="W62" s="18">
        <v>2</v>
      </c>
      <c r="X62" s="19">
        <v>22.2</v>
      </c>
      <c r="Y62" s="20">
        <v>1100</v>
      </c>
      <c r="Z62" s="21">
        <v>9</v>
      </c>
      <c r="AA62" s="22">
        <f t="shared" si="24"/>
        <v>18</v>
      </c>
      <c r="AB62" s="23">
        <f t="shared" si="23"/>
        <v>-10</v>
      </c>
      <c r="AD62" s="24">
        <v>5</v>
      </c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25">
        <f t="shared" si="22"/>
        <v>0</v>
      </c>
    </row>
    <row r="63" spans="1:42" x14ac:dyDescent="0.2">
      <c r="A63" s="16">
        <v>6</v>
      </c>
      <c r="B63" s="17" t="s">
        <v>58</v>
      </c>
      <c r="C63" s="18">
        <v>1</v>
      </c>
      <c r="D63" s="19">
        <v>31.2</v>
      </c>
      <c r="E63" s="20">
        <v>740</v>
      </c>
      <c r="F63" s="21">
        <v>10</v>
      </c>
      <c r="G63" s="17" t="s">
        <v>77</v>
      </c>
      <c r="H63" s="18">
        <v>4</v>
      </c>
      <c r="I63" s="19">
        <v>40</v>
      </c>
      <c r="J63" s="20">
        <v>2640</v>
      </c>
      <c r="K63" s="21">
        <v>9</v>
      </c>
      <c r="L63" s="17" t="s">
        <v>88</v>
      </c>
      <c r="M63" s="18">
        <v>1</v>
      </c>
      <c r="N63" s="19">
        <v>32.5</v>
      </c>
      <c r="O63" s="20">
        <v>760</v>
      </c>
      <c r="P63" s="21">
        <v>11</v>
      </c>
      <c r="Q63" s="17" t="s">
        <v>51</v>
      </c>
      <c r="R63" s="18">
        <v>2</v>
      </c>
      <c r="S63" s="19">
        <v>35.299999999999997</v>
      </c>
      <c r="T63" s="20">
        <v>1600</v>
      </c>
      <c r="U63" s="21">
        <v>9</v>
      </c>
      <c r="V63" s="17" t="s">
        <v>43</v>
      </c>
      <c r="W63" s="18">
        <v>9</v>
      </c>
      <c r="X63" s="19">
        <v>34</v>
      </c>
      <c r="Y63" s="20">
        <v>5700</v>
      </c>
      <c r="Z63" s="21">
        <v>3</v>
      </c>
      <c r="AA63" s="22">
        <f t="shared" si="24"/>
        <v>17</v>
      </c>
      <c r="AB63" s="23">
        <f t="shared" si="23"/>
        <v>-11</v>
      </c>
      <c r="AD63" s="24" t="s">
        <v>22</v>
      </c>
      <c r="AE63" s="31">
        <f>SUM(AE58:AE62)</f>
        <v>0</v>
      </c>
      <c r="AF63" s="31">
        <f t="shared" ref="AF63:AK63" si="25">SUM(AF58:AF62)</f>
        <v>0</v>
      </c>
      <c r="AG63" s="31">
        <f t="shared" si="25"/>
        <v>0</v>
      </c>
      <c r="AH63" s="31">
        <f t="shared" si="25"/>
        <v>0</v>
      </c>
      <c r="AI63" s="31">
        <f t="shared" si="25"/>
        <v>0</v>
      </c>
      <c r="AJ63" s="31">
        <f t="shared" si="25"/>
        <v>0</v>
      </c>
      <c r="AK63" s="31">
        <f t="shared" si="25"/>
        <v>0</v>
      </c>
      <c r="AL63" s="31">
        <f>SUM(AL58:AL62)</f>
        <v>0</v>
      </c>
      <c r="AM63" s="31">
        <f t="shared" ref="AM63:AO63" si="26">SUM(AM58:AM62)</f>
        <v>0</v>
      </c>
      <c r="AN63" s="31">
        <f t="shared" si="26"/>
        <v>0</v>
      </c>
      <c r="AO63" s="31">
        <f t="shared" si="26"/>
        <v>0</v>
      </c>
      <c r="AP63" s="25">
        <f t="shared" si="22"/>
        <v>0</v>
      </c>
    </row>
    <row r="64" spans="1:42" x14ac:dyDescent="0.2">
      <c r="A64" s="16">
        <v>7</v>
      </c>
      <c r="B64" s="17" t="s">
        <v>74</v>
      </c>
      <c r="C64" s="18">
        <v>4</v>
      </c>
      <c r="D64" s="19">
        <v>36</v>
      </c>
      <c r="E64" s="20">
        <v>2860</v>
      </c>
      <c r="F64" s="21">
        <v>9</v>
      </c>
      <c r="G64" s="17" t="s">
        <v>105</v>
      </c>
      <c r="H64" s="18">
        <v>9</v>
      </c>
      <c r="I64" s="19">
        <v>40.700000000000003</v>
      </c>
      <c r="J64" s="20">
        <v>6880</v>
      </c>
      <c r="K64" s="21">
        <v>2</v>
      </c>
      <c r="L64" s="17" t="s">
        <v>53</v>
      </c>
      <c r="M64" s="18">
        <v>1</v>
      </c>
      <c r="N64" s="19">
        <v>33.1</v>
      </c>
      <c r="O64" s="20">
        <v>780</v>
      </c>
      <c r="P64" s="21">
        <v>10</v>
      </c>
      <c r="Q64" s="17" t="s">
        <v>45</v>
      </c>
      <c r="R64" s="18">
        <v>10</v>
      </c>
      <c r="S64" s="19">
        <v>40.5</v>
      </c>
      <c r="T64" s="20">
        <v>7980</v>
      </c>
      <c r="U64" s="21">
        <v>1</v>
      </c>
      <c r="V64" s="17" t="s">
        <v>49</v>
      </c>
      <c r="W64" s="18">
        <v>2</v>
      </c>
      <c r="X64" s="19">
        <v>41.8</v>
      </c>
      <c r="Y64" s="20">
        <v>1820</v>
      </c>
      <c r="Z64" s="21">
        <v>7</v>
      </c>
      <c r="AA64" s="22">
        <f t="shared" si="24"/>
        <v>26</v>
      </c>
      <c r="AB64" s="23">
        <f t="shared" si="23"/>
        <v>-2</v>
      </c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7"/>
    </row>
    <row r="65" spans="1:42" x14ac:dyDescent="0.2">
      <c r="A65" s="16">
        <v>8</v>
      </c>
      <c r="B65" s="17" t="s">
        <v>54</v>
      </c>
      <c r="C65" s="18">
        <v>9</v>
      </c>
      <c r="D65" s="19">
        <v>39</v>
      </c>
      <c r="E65" s="20">
        <v>6780</v>
      </c>
      <c r="F65" s="21">
        <v>4</v>
      </c>
      <c r="G65" s="17" t="s">
        <v>80</v>
      </c>
      <c r="H65" s="18">
        <v>2</v>
      </c>
      <c r="I65" s="19">
        <v>36.700000000000003</v>
      </c>
      <c r="J65" s="20">
        <v>1660</v>
      </c>
      <c r="K65" s="21">
        <v>10</v>
      </c>
      <c r="L65" s="17" t="s">
        <v>72</v>
      </c>
      <c r="M65" s="18">
        <v>4</v>
      </c>
      <c r="N65" s="19">
        <v>38.299999999999997</v>
      </c>
      <c r="O65" s="20">
        <v>3260</v>
      </c>
      <c r="P65" s="21">
        <v>5</v>
      </c>
      <c r="Q65" s="17" t="s">
        <v>90</v>
      </c>
      <c r="R65" s="18">
        <v>2</v>
      </c>
      <c r="S65" s="19">
        <v>37.1</v>
      </c>
      <c r="T65" s="20">
        <v>1700</v>
      </c>
      <c r="U65" s="21">
        <v>8</v>
      </c>
      <c r="V65" s="17" t="s">
        <v>62</v>
      </c>
      <c r="W65" s="18">
        <v>8</v>
      </c>
      <c r="X65" s="19">
        <v>35.5</v>
      </c>
      <c r="Y65" s="20">
        <v>4740</v>
      </c>
      <c r="Z65" s="21">
        <v>4</v>
      </c>
      <c r="AA65" s="22">
        <f t="shared" si="24"/>
        <v>25</v>
      </c>
      <c r="AB65" s="23">
        <f t="shared" si="23"/>
        <v>-3</v>
      </c>
      <c r="AD65" s="55" t="s">
        <v>99</v>
      </c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</row>
    <row r="66" spans="1:42" x14ac:dyDescent="0.2">
      <c r="A66" s="16">
        <v>9</v>
      </c>
      <c r="B66" s="17" t="s">
        <v>46</v>
      </c>
      <c r="C66" s="18">
        <v>4</v>
      </c>
      <c r="D66" s="19">
        <v>43.3</v>
      </c>
      <c r="E66" s="20">
        <v>3580</v>
      </c>
      <c r="F66" s="21">
        <v>7</v>
      </c>
      <c r="G66" s="17" t="s">
        <v>87</v>
      </c>
      <c r="H66" s="18">
        <v>0</v>
      </c>
      <c r="I66" s="19"/>
      <c r="J66" s="20">
        <v>0</v>
      </c>
      <c r="K66" s="21">
        <v>11</v>
      </c>
      <c r="L66" s="17" t="s">
        <v>79</v>
      </c>
      <c r="M66" s="18">
        <v>6</v>
      </c>
      <c r="N66" s="19">
        <v>34</v>
      </c>
      <c r="O66" s="20">
        <v>4000</v>
      </c>
      <c r="P66" s="21">
        <v>3</v>
      </c>
      <c r="Q66" s="17" t="s">
        <v>76</v>
      </c>
      <c r="R66" s="18">
        <v>4</v>
      </c>
      <c r="S66" s="19">
        <v>33</v>
      </c>
      <c r="T66" s="20">
        <v>2860</v>
      </c>
      <c r="U66" s="21">
        <v>7</v>
      </c>
      <c r="V66" s="17" t="s">
        <v>68</v>
      </c>
      <c r="W66" s="18">
        <v>5</v>
      </c>
      <c r="X66" s="19">
        <v>38</v>
      </c>
      <c r="Y66" s="20">
        <v>3260</v>
      </c>
      <c r="Z66" s="21">
        <v>5</v>
      </c>
      <c r="AA66" s="22">
        <f t="shared" si="24"/>
        <v>19</v>
      </c>
      <c r="AB66" s="23">
        <f t="shared" si="23"/>
        <v>-9</v>
      </c>
      <c r="AD66" s="13" t="s">
        <v>21</v>
      </c>
      <c r="AE66" s="54" t="s">
        <v>23</v>
      </c>
      <c r="AF66" s="54" t="s">
        <v>24</v>
      </c>
      <c r="AG66" s="54" t="s">
        <v>25</v>
      </c>
      <c r="AH66" s="54" t="s">
        <v>28</v>
      </c>
      <c r="AI66" s="54" t="s">
        <v>29</v>
      </c>
      <c r="AJ66" s="54" t="s">
        <v>26</v>
      </c>
      <c r="AK66" s="54" t="s">
        <v>31</v>
      </c>
      <c r="AL66" s="54" t="s">
        <v>33</v>
      </c>
      <c r="AM66" s="54" t="s">
        <v>30</v>
      </c>
      <c r="AN66" s="54" t="s">
        <v>32</v>
      </c>
      <c r="AO66" s="54" t="s">
        <v>27</v>
      </c>
      <c r="AP66" s="15" t="s">
        <v>20</v>
      </c>
    </row>
    <row r="67" spans="1:42" x14ac:dyDescent="0.2">
      <c r="A67" s="16">
        <v>10</v>
      </c>
      <c r="B67" s="17" t="s">
        <v>81</v>
      </c>
      <c r="C67" s="18">
        <v>1</v>
      </c>
      <c r="D67" s="19">
        <v>29</v>
      </c>
      <c r="E67" s="20">
        <v>680</v>
      </c>
      <c r="F67" s="21">
        <v>11</v>
      </c>
      <c r="G67" s="17" t="s">
        <v>109</v>
      </c>
      <c r="H67" s="18">
        <v>7</v>
      </c>
      <c r="I67" s="19">
        <v>37.5</v>
      </c>
      <c r="J67" s="20">
        <v>4880</v>
      </c>
      <c r="K67" s="21">
        <v>5</v>
      </c>
      <c r="L67" s="17" t="s">
        <v>60</v>
      </c>
      <c r="M67" s="18">
        <v>2</v>
      </c>
      <c r="N67" s="19">
        <v>25</v>
      </c>
      <c r="O67" s="20">
        <v>1200</v>
      </c>
      <c r="P67" s="21">
        <v>8</v>
      </c>
      <c r="Q67" s="17" t="s">
        <v>56</v>
      </c>
      <c r="R67" s="18">
        <v>1</v>
      </c>
      <c r="S67" s="19">
        <v>34</v>
      </c>
      <c r="T67" s="20">
        <v>780</v>
      </c>
      <c r="U67" s="21">
        <v>11</v>
      </c>
      <c r="V67" s="17" t="s">
        <v>64</v>
      </c>
      <c r="W67" s="18">
        <v>4</v>
      </c>
      <c r="X67" s="19">
        <v>33</v>
      </c>
      <c r="Y67" s="20">
        <v>2460</v>
      </c>
      <c r="Z67" s="21">
        <v>6</v>
      </c>
      <c r="AA67" s="22">
        <f t="shared" si="24"/>
        <v>15</v>
      </c>
      <c r="AB67" s="23">
        <f t="shared" si="23"/>
        <v>-13</v>
      </c>
      <c r="AD67" s="24">
        <v>1</v>
      </c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25">
        <f t="shared" ref="AP67:AP72" si="27">SUM(AE67:AO67)/16</f>
        <v>0</v>
      </c>
    </row>
    <row r="68" spans="1:42" x14ac:dyDescent="0.2">
      <c r="A68" s="16">
        <v>11</v>
      </c>
      <c r="B68" s="17" t="s">
        <v>59</v>
      </c>
      <c r="C68" s="18">
        <v>8</v>
      </c>
      <c r="D68" s="19">
        <v>37.799999999999997</v>
      </c>
      <c r="E68" s="20">
        <v>5900</v>
      </c>
      <c r="F68" s="21">
        <v>5</v>
      </c>
      <c r="G68" s="17" t="s">
        <v>41</v>
      </c>
      <c r="H68" s="18">
        <v>13</v>
      </c>
      <c r="I68" s="19">
        <v>32.6</v>
      </c>
      <c r="J68" s="20">
        <v>8860</v>
      </c>
      <c r="K68" s="21">
        <v>1</v>
      </c>
      <c r="L68" s="17" t="s">
        <v>106</v>
      </c>
      <c r="M68" s="18">
        <v>7</v>
      </c>
      <c r="N68" s="19">
        <v>30</v>
      </c>
      <c r="O68" s="20">
        <v>4080</v>
      </c>
      <c r="P68" s="21">
        <v>2</v>
      </c>
      <c r="Q68" s="17" t="s">
        <v>52</v>
      </c>
      <c r="R68" s="18">
        <v>6</v>
      </c>
      <c r="S68" s="19">
        <v>35</v>
      </c>
      <c r="T68" s="20">
        <v>3440</v>
      </c>
      <c r="U68" s="21">
        <v>6</v>
      </c>
      <c r="V68" s="17" t="s">
        <v>82</v>
      </c>
      <c r="W68" s="18">
        <v>1</v>
      </c>
      <c r="X68" s="19">
        <v>22.5</v>
      </c>
      <c r="Y68" s="20">
        <v>560</v>
      </c>
      <c r="Z68" s="21">
        <v>11</v>
      </c>
      <c r="AA68" s="22">
        <f t="shared" si="24"/>
        <v>35</v>
      </c>
      <c r="AB68" s="23">
        <f t="shared" si="23"/>
        <v>7</v>
      </c>
      <c r="AD68" s="24">
        <v>2</v>
      </c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25">
        <f t="shared" si="27"/>
        <v>0</v>
      </c>
    </row>
    <row r="69" spans="1:42" hidden="1" x14ac:dyDescent="0.2">
      <c r="A69" s="14"/>
      <c r="B69" s="49"/>
      <c r="C69" s="38"/>
      <c r="D69" s="39"/>
      <c r="E69" s="40"/>
      <c r="F69" s="41"/>
      <c r="G69" s="49"/>
      <c r="H69" s="38"/>
      <c r="I69" s="39"/>
      <c r="J69" s="40"/>
      <c r="K69" s="41"/>
      <c r="L69" s="49"/>
      <c r="M69" s="38"/>
      <c r="N69" s="39"/>
      <c r="O69" s="40"/>
      <c r="P69" s="41"/>
      <c r="Q69" s="49"/>
      <c r="R69" s="38"/>
      <c r="S69" s="39"/>
      <c r="T69" s="40"/>
      <c r="U69" s="41"/>
      <c r="V69" s="49"/>
      <c r="W69" s="38"/>
      <c r="X69" s="39"/>
      <c r="Y69" s="40"/>
      <c r="Z69" s="41"/>
      <c r="AA69" s="42"/>
      <c r="AB69" s="43"/>
      <c r="AD69" s="24">
        <v>3</v>
      </c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25">
        <f t="shared" si="27"/>
        <v>0</v>
      </c>
    </row>
    <row r="70" spans="1:42" hidden="1" x14ac:dyDescent="0.2">
      <c r="A70" s="14"/>
      <c r="B70" s="49"/>
      <c r="C70" s="38"/>
      <c r="D70" s="39"/>
      <c r="E70" s="40"/>
      <c r="F70" s="41"/>
      <c r="G70" s="49"/>
      <c r="H70" s="38"/>
      <c r="I70" s="39"/>
      <c r="J70" s="40"/>
      <c r="K70" s="41"/>
      <c r="L70" s="49"/>
      <c r="M70" s="38"/>
      <c r="N70" s="39"/>
      <c r="O70" s="40"/>
      <c r="P70" s="41"/>
      <c r="Q70" s="49"/>
      <c r="R70" s="38"/>
      <c r="S70" s="39"/>
      <c r="T70" s="40"/>
      <c r="U70" s="41"/>
      <c r="V70" s="49"/>
      <c r="W70" s="38"/>
      <c r="X70" s="39"/>
      <c r="Y70" s="40"/>
      <c r="Z70" s="41"/>
      <c r="AA70" s="42"/>
      <c r="AB70" s="43"/>
      <c r="AD70" s="24">
        <v>4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25">
        <f t="shared" si="27"/>
        <v>0</v>
      </c>
    </row>
    <row r="71" spans="1:42" hidden="1" x14ac:dyDescent="0.2">
      <c r="A71" s="14"/>
      <c r="B71" s="49"/>
      <c r="C71" s="38"/>
      <c r="D71" s="39"/>
      <c r="E71" s="40"/>
      <c r="F71" s="41"/>
      <c r="G71" s="49"/>
      <c r="H71" s="38"/>
      <c r="I71" s="39"/>
      <c r="J71" s="40"/>
      <c r="K71" s="41"/>
      <c r="L71" s="49"/>
      <c r="M71" s="38"/>
      <c r="N71" s="39"/>
      <c r="O71" s="40"/>
      <c r="P71" s="41"/>
      <c r="Q71" s="49"/>
      <c r="R71" s="44"/>
      <c r="S71" s="45"/>
      <c r="T71" s="46"/>
      <c r="U71" s="47"/>
      <c r="V71" s="49"/>
      <c r="W71" s="38"/>
      <c r="X71" s="39"/>
      <c r="Y71" s="40"/>
      <c r="Z71" s="41"/>
      <c r="AA71" s="42"/>
      <c r="AB71" s="43"/>
      <c r="AD71" s="24">
        <v>5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25">
        <f t="shared" si="27"/>
        <v>0</v>
      </c>
    </row>
    <row r="72" spans="1:42" hidden="1" x14ac:dyDescent="0.2">
      <c r="A72" s="14"/>
      <c r="B72" s="49"/>
      <c r="C72" s="38"/>
      <c r="D72" s="39"/>
      <c r="E72" s="40"/>
      <c r="F72" s="41"/>
      <c r="G72" s="49"/>
      <c r="H72" s="38"/>
      <c r="I72" s="39"/>
      <c r="J72" s="40"/>
      <c r="K72" s="41"/>
      <c r="L72" s="49"/>
      <c r="M72" s="38"/>
      <c r="N72" s="39"/>
      <c r="O72" s="40"/>
      <c r="P72" s="41"/>
      <c r="Q72" s="49"/>
      <c r="R72" s="38"/>
      <c r="S72" s="39"/>
      <c r="T72" s="40"/>
      <c r="U72" s="41"/>
      <c r="V72" s="49"/>
      <c r="W72" s="38"/>
      <c r="X72" s="39"/>
      <c r="Y72" s="40"/>
      <c r="Z72" s="41"/>
      <c r="AA72" s="42"/>
      <c r="AB72" s="43"/>
      <c r="AD72" s="24" t="s">
        <v>22</v>
      </c>
      <c r="AE72" s="31">
        <f>SUM(AE67:AE71)</f>
        <v>0</v>
      </c>
      <c r="AF72" s="31">
        <f t="shared" ref="AF72:AK72" si="28">SUM(AF67:AF71)</f>
        <v>0</v>
      </c>
      <c r="AG72" s="31">
        <f t="shared" si="28"/>
        <v>0</v>
      </c>
      <c r="AH72" s="31">
        <f t="shared" si="28"/>
        <v>0</v>
      </c>
      <c r="AI72" s="31">
        <f t="shared" si="28"/>
        <v>0</v>
      </c>
      <c r="AJ72" s="31">
        <f t="shared" si="28"/>
        <v>0</v>
      </c>
      <c r="AK72" s="31">
        <f t="shared" si="28"/>
        <v>0</v>
      </c>
      <c r="AL72" s="31">
        <f>SUM(AL67:AL71)</f>
        <v>0</v>
      </c>
      <c r="AM72" s="31">
        <f t="shared" ref="AM72:AO72" si="29">SUM(AM67:AM71)</f>
        <v>0</v>
      </c>
      <c r="AN72" s="31">
        <f t="shared" si="29"/>
        <v>0</v>
      </c>
      <c r="AO72" s="31">
        <f t="shared" si="29"/>
        <v>0</v>
      </c>
      <c r="AP72" s="25">
        <f t="shared" si="27"/>
        <v>0</v>
      </c>
    </row>
    <row r="73" spans="1:42" hidden="1" x14ac:dyDescent="0.2">
      <c r="A73" s="14"/>
      <c r="B73" s="49"/>
      <c r="C73" s="38"/>
      <c r="D73" s="39"/>
      <c r="E73" s="40"/>
      <c r="F73" s="41"/>
      <c r="G73" s="49"/>
      <c r="H73" s="38"/>
      <c r="I73" s="39"/>
      <c r="J73" s="40"/>
      <c r="K73" s="41"/>
      <c r="L73" s="49"/>
      <c r="M73" s="38"/>
      <c r="N73" s="39"/>
      <c r="O73" s="40"/>
      <c r="P73" s="41"/>
      <c r="Q73" s="49"/>
      <c r="R73" s="38"/>
      <c r="S73" s="39"/>
      <c r="T73" s="40"/>
      <c r="U73" s="41"/>
      <c r="V73" s="49"/>
      <c r="W73" s="38"/>
      <c r="X73" s="39"/>
      <c r="Y73" s="40"/>
      <c r="Z73" s="41"/>
      <c r="AA73" s="42"/>
      <c r="AB73" s="43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9"/>
    </row>
    <row r="74" spans="1:42" hidden="1" x14ac:dyDescent="0.2">
      <c r="A74" s="14"/>
      <c r="B74" s="49"/>
      <c r="C74" s="38"/>
      <c r="D74" s="39"/>
      <c r="E74" s="40"/>
      <c r="F74" s="41"/>
      <c r="G74" s="49"/>
      <c r="H74" s="38"/>
      <c r="I74" s="39"/>
      <c r="J74" s="40"/>
      <c r="K74" s="41"/>
      <c r="L74" s="49"/>
      <c r="M74" s="38"/>
      <c r="N74" s="39"/>
      <c r="O74" s="40"/>
      <c r="P74" s="41"/>
      <c r="Q74" s="49"/>
      <c r="R74" s="38"/>
      <c r="S74" s="39"/>
      <c r="T74" s="40"/>
      <c r="U74" s="41"/>
      <c r="V74" s="49"/>
      <c r="W74" s="38"/>
      <c r="X74" s="39"/>
      <c r="Y74" s="40"/>
      <c r="Z74" s="41"/>
      <c r="AA74" s="42"/>
      <c r="AB74" s="43"/>
      <c r="AD74" s="55" t="s">
        <v>97</v>
      </c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</row>
    <row r="75" spans="1:42" hidden="1" x14ac:dyDescent="0.2">
      <c r="A75" s="14"/>
      <c r="B75" s="49"/>
      <c r="C75" s="38"/>
      <c r="D75" s="39"/>
      <c r="E75" s="40"/>
      <c r="F75" s="41"/>
      <c r="G75" s="49"/>
      <c r="H75" s="38"/>
      <c r="I75" s="39"/>
      <c r="J75" s="40"/>
      <c r="K75" s="41"/>
      <c r="L75" s="49"/>
      <c r="M75" s="38"/>
      <c r="N75" s="39"/>
      <c r="O75" s="40"/>
      <c r="P75" s="41"/>
      <c r="Q75" s="49"/>
      <c r="R75" s="38"/>
      <c r="S75" s="39"/>
      <c r="T75" s="40"/>
      <c r="U75" s="41"/>
      <c r="V75" s="49"/>
      <c r="W75" s="38"/>
      <c r="X75" s="39"/>
      <c r="Y75" s="40"/>
      <c r="Z75" s="41"/>
      <c r="AA75" s="42"/>
      <c r="AB75" s="43"/>
      <c r="AD75" s="13" t="s">
        <v>21</v>
      </c>
      <c r="AE75" s="54" t="s">
        <v>23</v>
      </c>
      <c r="AF75" s="54" t="s">
        <v>24</v>
      </c>
      <c r="AG75" s="54" t="s">
        <v>25</v>
      </c>
      <c r="AH75" s="54" t="s">
        <v>28</v>
      </c>
      <c r="AI75" s="54" t="s">
        <v>29</v>
      </c>
      <c r="AJ75" s="54" t="s">
        <v>26</v>
      </c>
      <c r="AK75" s="54" t="s">
        <v>31</v>
      </c>
      <c r="AL75" s="54" t="s">
        <v>33</v>
      </c>
      <c r="AM75" s="54" t="s">
        <v>30</v>
      </c>
      <c r="AN75" s="54" t="s">
        <v>32</v>
      </c>
      <c r="AO75" s="54" t="s">
        <v>27</v>
      </c>
      <c r="AP75" s="25" t="s">
        <v>20</v>
      </c>
    </row>
    <row r="76" spans="1:42" hidden="1" x14ac:dyDescent="0.2">
      <c r="A76" s="14"/>
      <c r="B76" s="49"/>
      <c r="C76" s="38"/>
      <c r="D76" s="39"/>
      <c r="E76" s="40"/>
      <c r="F76" s="41"/>
      <c r="G76" s="49"/>
      <c r="H76" s="38"/>
      <c r="I76" s="39"/>
      <c r="J76" s="40"/>
      <c r="K76" s="41"/>
      <c r="L76" s="49"/>
      <c r="M76" s="38"/>
      <c r="N76" s="39"/>
      <c r="O76" s="40"/>
      <c r="P76" s="41"/>
      <c r="Q76" s="49"/>
      <c r="R76" s="38"/>
      <c r="S76" s="39"/>
      <c r="T76" s="40"/>
      <c r="U76" s="41"/>
      <c r="V76" s="49"/>
      <c r="W76" s="38"/>
      <c r="X76" s="39"/>
      <c r="Y76" s="40"/>
      <c r="Z76" s="41"/>
      <c r="AA76" s="42"/>
      <c r="AB76" s="43"/>
      <c r="AD76" s="24">
        <v>1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25">
        <f t="shared" ref="AP76:AP81" si="30">SUM(AE76:AO76)/16</f>
        <v>0</v>
      </c>
    </row>
    <row r="77" spans="1:42" hidden="1" x14ac:dyDescent="0.2">
      <c r="A77" s="14"/>
      <c r="B77" s="49"/>
      <c r="C77" s="38"/>
      <c r="D77" s="39"/>
      <c r="E77" s="40"/>
      <c r="F77" s="41"/>
      <c r="G77" s="49"/>
      <c r="H77" s="38"/>
      <c r="I77" s="39"/>
      <c r="J77" s="40"/>
      <c r="K77" s="41"/>
      <c r="L77" s="49"/>
      <c r="M77" s="38"/>
      <c r="N77" s="39"/>
      <c r="O77" s="40"/>
      <c r="P77" s="41"/>
      <c r="Q77" s="49"/>
      <c r="R77" s="38"/>
      <c r="S77" s="39"/>
      <c r="T77" s="40"/>
      <c r="U77" s="41"/>
      <c r="V77" s="49"/>
      <c r="W77" s="38"/>
      <c r="X77" s="39"/>
      <c r="Y77" s="40"/>
      <c r="Z77" s="41"/>
      <c r="AA77" s="42"/>
      <c r="AB77" s="43"/>
      <c r="AD77" s="24">
        <v>2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25">
        <f t="shared" si="30"/>
        <v>0</v>
      </c>
    </row>
    <row r="78" spans="1:42" x14ac:dyDescent="0.2">
      <c r="A78" s="30" t="s">
        <v>35</v>
      </c>
      <c r="B78" s="60" t="s">
        <v>3</v>
      </c>
      <c r="C78" s="60"/>
      <c r="D78" s="60"/>
      <c r="E78" s="60"/>
      <c r="F78" s="60"/>
      <c r="G78" s="60" t="s">
        <v>6</v>
      </c>
      <c r="H78" s="60"/>
      <c r="I78" s="60"/>
      <c r="J78" s="60"/>
      <c r="K78" s="60"/>
      <c r="L78" s="60" t="s">
        <v>5</v>
      </c>
      <c r="M78" s="60"/>
      <c r="N78" s="60"/>
      <c r="O78" s="60"/>
      <c r="P78" s="60"/>
      <c r="Q78" s="60" t="s">
        <v>12</v>
      </c>
      <c r="R78" s="60"/>
      <c r="S78" s="60"/>
      <c r="T78" s="60"/>
      <c r="U78" s="60"/>
      <c r="V78" s="60" t="s">
        <v>11</v>
      </c>
      <c r="W78" s="60"/>
      <c r="X78" s="60"/>
      <c r="Y78" s="60"/>
      <c r="Z78" s="60"/>
      <c r="AA78" s="59">
        <f>SUM(AA58:AA73)</f>
        <v>304</v>
      </c>
      <c r="AB78" s="32" t="s">
        <v>16</v>
      </c>
      <c r="AD78" s="24">
        <v>3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25">
        <f t="shared" si="30"/>
        <v>0</v>
      </c>
    </row>
    <row r="79" spans="1:42" x14ac:dyDescent="0.2">
      <c r="A79" s="33">
        <v>2023</v>
      </c>
      <c r="B79" s="60" t="s">
        <v>4</v>
      </c>
      <c r="C79" s="60"/>
      <c r="D79" s="60"/>
      <c r="E79" s="60"/>
      <c r="F79" s="60"/>
      <c r="G79" s="60" t="s">
        <v>4</v>
      </c>
      <c r="H79" s="60"/>
      <c r="I79" s="60"/>
      <c r="J79" s="60"/>
      <c r="K79" s="60"/>
      <c r="L79" s="60" t="s">
        <v>4</v>
      </c>
      <c r="M79" s="60"/>
      <c r="N79" s="60"/>
      <c r="O79" s="60"/>
      <c r="P79" s="60"/>
      <c r="Q79" s="60" t="s">
        <v>4</v>
      </c>
      <c r="R79" s="60"/>
      <c r="S79" s="60"/>
      <c r="T79" s="60"/>
      <c r="U79" s="60"/>
      <c r="V79" s="60" t="s">
        <v>4</v>
      </c>
      <c r="W79" s="60"/>
      <c r="X79" s="60"/>
      <c r="Y79" s="60"/>
      <c r="Z79" s="60"/>
      <c r="AA79" s="59"/>
      <c r="AB79" s="34" t="s">
        <v>17</v>
      </c>
      <c r="AD79" s="24">
        <v>4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25">
        <f t="shared" si="30"/>
        <v>0</v>
      </c>
    </row>
    <row r="80" spans="1:42" x14ac:dyDescent="0.2">
      <c r="A80" s="35" t="s">
        <v>111</v>
      </c>
      <c r="B80" s="59">
        <f>SUM(C58:C73)</f>
        <v>78</v>
      </c>
      <c r="C80" s="59"/>
      <c r="D80" s="59"/>
      <c r="E80" s="59"/>
      <c r="F80" s="59"/>
      <c r="G80" s="59">
        <f>SUM(H58:H73)</f>
        <v>63</v>
      </c>
      <c r="H80" s="59"/>
      <c r="I80" s="59"/>
      <c r="J80" s="59"/>
      <c r="K80" s="59"/>
      <c r="L80" s="59">
        <f>SUM(M58:M73)</f>
        <v>44</v>
      </c>
      <c r="M80" s="59"/>
      <c r="N80" s="59"/>
      <c r="O80" s="59"/>
      <c r="P80" s="59"/>
      <c r="Q80" s="59">
        <f>SUM(R58:R73)</f>
        <v>56</v>
      </c>
      <c r="R80" s="59"/>
      <c r="S80" s="59"/>
      <c r="T80" s="59"/>
      <c r="U80" s="59"/>
      <c r="V80" s="59">
        <f>SUM(W58:W73)</f>
        <v>63</v>
      </c>
      <c r="W80" s="59"/>
      <c r="X80" s="59"/>
      <c r="Y80" s="59"/>
      <c r="Z80" s="59"/>
      <c r="AA80" s="59"/>
      <c r="AB80" s="36">
        <f>SUM(AA58:AA73)/11</f>
        <v>27.636363636363637</v>
      </c>
      <c r="AD80" s="24">
        <v>5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25">
        <f t="shared" si="30"/>
        <v>0</v>
      </c>
    </row>
    <row r="81" spans="1:42" x14ac:dyDescent="0.2">
      <c r="A81" s="2"/>
      <c r="G81" s="50"/>
      <c r="L81" s="50"/>
      <c r="Q81" s="50"/>
      <c r="V81" s="50"/>
      <c r="AD81" s="24" t="s">
        <v>22</v>
      </c>
      <c r="AE81" s="31">
        <f>SUM(AE76:AE80)</f>
        <v>0</v>
      </c>
      <c r="AF81" s="31">
        <f t="shared" ref="AF81:AK81" si="31">SUM(AF76:AF80)</f>
        <v>0</v>
      </c>
      <c r="AG81" s="31">
        <f t="shared" si="31"/>
        <v>0</v>
      </c>
      <c r="AH81" s="31">
        <f t="shared" si="31"/>
        <v>0</v>
      </c>
      <c r="AI81" s="31">
        <f t="shared" si="31"/>
        <v>0</v>
      </c>
      <c r="AJ81" s="31">
        <f t="shared" si="31"/>
        <v>0</v>
      </c>
      <c r="AK81" s="31">
        <f t="shared" si="31"/>
        <v>0</v>
      </c>
      <c r="AL81" s="31">
        <f>SUM(AL76:AL80)</f>
        <v>0</v>
      </c>
      <c r="AM81" s="31">
        <f t="shared" ref="AM81:AO81" si="32">SUM(AM76:AM80)</f>
        <v>0</v>
      </c>
      <c r="AN81" s="31">
        <f t="shared" si="32"/>
        <v>0</v>
      </c>
      <c r="AO81" s="31">
        <f t="shared" si="32"/>
        <v>0</v>
      </c>
      <c r="AP81" s="25">
        <f t="shared" si="30"/>
        <v>0</v>
      </c>
    </row>
    <row r="82" spans="1:42" ht="12.75" x14ac:dyDescent="0.2">
      <c r="A82" s="61" t="s">
        <v>94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D82" s="64" t="s">
        <v>104</v>
      </c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</row>
    <row r="83" spans="1:42" x14ac:dyDescent="0.2">
      <c r="A83" s="7" t="s">
        <v>8</v>
      </c>
      <c r="B83" s="62" t="s">
        <v>36</v>
      </c>
      <c r="C83" s="62"/>
      <c r="D83" s="62"/>
      <c r="E83" s="62"/>
      <c r="F83" s="62"/>
      <c r="G83" s="63" t="s">
        <v>37</v>
      </c>
      <c r="H83" s="63"/>
      <c r="I83" s="63"/>
      <c r="J83" s="63"/>
      <c r="K83" s="63"/>
      <c r="L83" s="63" t="s">
        <v>38</v>
      </c>
      <c r="M83" s="63"/>
      <c r="N83" s="63"/>
      <c r="O83" s="63"/>
      <c r="P83" s="63"/>
      <c r="Q83" s="62" t="s">
        <v>39</v>
      </c>
      <c r="R83" s="62"/>
      <c r="S83" s="62"/>
      <c r="T83" s="62"/>
      <c r="U83" s="62"/>
      <c r="V83" s="63" t="s">
        <v>40</v>
      </c>
      <c r="W83" s="63"/>
      <c r="X83" s="63"/>
      <c r="Y83" s="63"/>
      <c r="Z83" s="63"/>
      <c r="AA83" s="8" t="s">
        <v>9</v>
      </c>
      <c r="AB83" s="7" t="s">
        <v>18</v>
      </c>
      <c r="AD83" s="56" t="s">
        <v>95</v>
      </c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8"/>
    </row>
    <row r="84" spans="1:42" x14ac:dyDescent="0.2">
      <c r="A84" s="8" t="s">
        <v>14</v>
      </c>
      <c r="B84" s="9" t="s">
        <v>7</v>
      </c>
      <c r="C84" s="37" t="s">
        <v>0</v>
      </c>
      <c r="D84" s="11" t="s">
        <v>1</v>
      </c>
      <c r="E84" s="37" t="s">
        <v>2</v>
      </c>
      <c r="F84" s="37" t="s">
        <v>13</v>
      </c>
      <c r="G84" s="12" t="s">
        <v>7</v>
      </c>
      <c r="H84" s="37" t="s">
        <v>0</v>
      </c>
      <c r="I84" s="11" t="s">
        <v>1</v>
      </c>
      <c r="J84" s="37" t="s">
        <v>2</v>
      </c>
      <c r="K84" s="37" t="s">
        <v>13</v>
      </c>
      <c r="L84" s="12" t="s">
        <v>7</v>
      </c>
      <c r="M84" s="37" t="s">
        <v>0</v>
      </c>
      <c r="N84" s="11" t="s">
        <v>1</v>
      </c>
      <c r="O84" s="37" t="s">
        <v>2</v>
      </c>
      <c r="P84" s="37" t="s">
        <v>13</v>
      </c>
      <c r="Q84" s="9" t="s">
        <v>7</v>
      </c>
      <c r="R84" s="37" t="s">
        <v>0</v>
      </c>
      <c r="S84" s="11" t="s">
        <v>1</v>
      </c>
      <c r="T84" s="37" t="s">
        <v>2</v>
      </c>
      <c r="U84" s="37" t="s">
        <v>13</v>
      </c>
      <c r="V84" s="9" t="s">
        <v>7</v>
      </c>
      <c r="W84" s="37" t="s">
        <v>0</v>
      </c>
      <c r="X84" s="37" t="s">
        <v>1</v>
      </c>
      <c r="Y84" s="37" t="s">
        <v>2</v>
      </c>
      <c r="Z84" s="37" t="s">
        <v>13</v>
      </c>
      <c r="AA84" s="37" t="s">
        <v>10</v>
      </c>
      <c r="AB84" s="8" t="s">
        <v>15</v>
      </c>
      <c r="AD84" s="13" t="s">
        <v>21</v>
      </c>
      <c r="AE84" s="54" t="s">
        <v>23</v>
      </c>
      <c r="AF84" s="54" t="s">
        <v>24</v>
      </c>
      <c r="AG84" s="54" t="s">
        <v>25</v>
      </c>
      <c r="AH84" s="54" t="s">
        <v>28</v>
      </c>
      <c r="AI84" s="54" t="s">
        <v>29</v>
      </c>
      <c r="AJ84" s="54" t="s">
        <v>26</v>
      </c>
      <c r="AK84" s="54" t="s">
        <v>31</v>
      </c>
      <c r="AL84" s="54" t="s">
        <v>33</v>
      </c>
      <c r="AM84" s="54" t="s">
        <v>30</v>
      </c>
      <c r="AN84" s="54" t="s">
        <v>32</v>
      </c>
      <c r="AO84" s="54" t="s">
        <v>27</v>
      </c>
      <c r="AP84" s="15" t="s">
        <v>20</v>
      </c>
    </row>
    <row r="85" spans="1:42" x14ac:dyDescent="0.2">
      <c r="A85" s="16">
        <v>1</v>
      </c>
      <c r="B85" s="17" t="s">
        <v>83</v>
      </c>
      <c r="C85" s="18">
        <v>5</v>
      </c>
      <c r="D85" s="19">
        <v>21.8</v>
      </c>
      <c r="E85" s="20">
        <v>2600</v>
      </c>
      <c r="F85" s="21">
        <v>3</v>
      </c>
      <c r="G85" s="17" t="s">
        <v>74</v>
      </c>
      <c r="H85" s="18">
        <v>0</v>
      </c>
      <c r="I85" s="19"/>
      <c r="J85" s="20">
        <v>0</v>
      </c>
      <c r="K85" s="21">
        <v>11</v>
      </c>
      <c r="L85" s="17" t="s">
        <v>80</v>
      </c>
      <c r="M85" s="18">
        <v>0</v>
      </c>
      <c r="N85" s="19"/>
      <c r="O85" s="20">
        <v>0</v>
      </c>
      <c r="P85" s="21">
        <v>11</v>
      </c>
      <c r="Q85" s="17" t="s">
        <v>57</v>
      </c>
      <c r="R85" s="18">
        <v>0</v>
      </c>
      <c r="S85" s="19"/>
      <c r="T85" s="20">
        <v>0</v>
      </c>
      <c r="U85" s="21">
        <v>11</v>
      </c>
      <c r="V85" s="17" t="s">
        <v>51</v>
      </c>
      <c r="W85" s="18">
        <v>1</v>
      </c>
      <c r="X85" s="19">
        <v>20</v>
      </c>
      <c r="Y85" s="20">
        <v>500</v>
      </c>
      <c r="Z85" s="21">
        <v>8</v>
      </c>
      <c r="AA85" s="22">
        <f>SUM(C85,H85,M85,R85,W85)</f>
        <v>6</v>
      </c>
      <c r="AB85" s="23">
        <f>SUM(AA85)-10</f>
        <v>-4</v>
      </c>
      <c r="AD85" s="24">
        <v>1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25">
        <f t="shared" ref="AP85:AP90" si="33">SUM(AE85:AO85)/16</f>
        <v>0</v>
      </c>
    </row>
    <row r="86" spans="1:42" x14ac:dyDescent="0.2">
      <c r="A86" s="16">
        <v>2</v>
      </c>
      <c r="B86" s="17" t="s">
        <v>82</v>
      </c>
      <c r="C86" s="18">
        <v>0</v>
      </c>
      <c r="D86" s="19"/>
      <c r="E86" s="20">
        <v>0</v>
      </c>
      <c r="F86" s="21">
        <v>11</v>
      </c>
      <c r="G86" s="17" t="s">
        <v>85</v>
      </c>
      <c r="H86" s="18">
        <v>0</v>
      </c>
      <c r="I86" s="19"/>
      <c r="J86" s="20">
        <v>0</v>
      </c>
      <c r="K86" s="21">
        <v>11</v>
      </c>
      <c r="L86" s="17" t="s">
        <v>108</v>
      </c>
      <c r="M86" s="18">
        <v>1</v>
      </c>
      <c r="N86" s="19">
        <v>21.2</v>
      </c>
      <c r="O86" s="20">
        <v>540</v>
      </c>
      <c r="P86" s="21">
        <v>7</v>
      </c>
      <c r="Q86" s="17" t="s">
        <v>47</v>
      </c>
      <c r="R86" s="18">
        <v>0</v>
      </c>
      <c r="S86" s="19"/>
      <c r="T86" s="20">
        <v>0</v>
      </c>
      <c r="U86" s="21">
        <v>11</v>
      </c>
      <c r="V86" s="17" t="s">
        <v>52</v>
      </c>
      <c r="W86" s="18">
        <v>3</v>
      </c>
      <c r="X86" s="19">
        <v>24.9</v>
      </c>
      <c r="Y86" s="20">
        <v>1680</v>
      </c>
      <c r="Z86" s="21">
        <v>3</v>
      </c>
      <c r="AA86" s="22">
        <f>SUM(C86,H86,M86,R86,W86)</f>
        <v>4</v>
      </c>
      <c r="AB86" s="23">
        <f t="shared" ref="AB86:AB95" si="34">SUM(AA86)-10</f>
        <v>-6</v>
      </c>
      <c r="AD86" s="24">
        <v>2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25">
        <f t="shared" si="33"/>
        <v>0</v>
      </c>
    </row>
    <row r="87" spans="1:42" x14ac:dyDescent="0.2">
      <c r="A87" s="16">
        <v>3</v>
      </c>
      <c r="B87" s="17" t="s">
        <v>89</v>
      </c>
      <c r="C87" s="18">
        <v>0</v>
      </c>
      <c r="D87" s="19"/>
      <c r="E87" s="20">
        <v>0</v>
      </c>
      <c r="F87" s="21">
        <v>11</v>
      </c>
      <c r="G87" s="17" t="s">
        <v>44</v>
      </c>
      <c r="H87" s="18">
        <v>2</v>
      </c>
      <c r="I87" s="19">
        <v>20</v>
      </c>
      <c r="J87" s="20">
        <v>1000</v>
      </c>
      <c r="K87" s="21">
        <v>7</v>
      </c>
      <c r="L87" s="17" t="s">
        <v>67</v>
      </c>
      <c r="M87" s="18">
        <v>1</v>
      </c>
      <c r="N87" s="19">
        <v>27</v>
      </c>
      <c r="O87" s="20">
        <v>640</v>
      </c>
      <c r="P87" s="21">
        <v>5</v>
      </c>
      <c r="Q87" s="17" t="s">
        <v>60</v>
      </c>
      <c r="R87" s="18">
        <v>0</v>
      </c>
      <c r="S87" s="19"/>
      <c r="T87" s="20">
        <v>0</v>
      </c>
      <c r="U87" s="21">
        <v>11</v>
      </c>
      <c r="V87" s="17" t="s">
        <v>76</v>
      </c>
      <c r="W87" s="18">
        <v>1</v>
      </c>
      <c r="X87" s="19">
        <v>26.1</v>
      </c>
      <c r="Y87" s="20">
        <v>640</v>
      </c>
      <c r="Z87" s="21">
        <v>6</v>
      </c>
      <c r="AA87" s="22">
        <f t="shared" ref="AA87:AA95" si="35">SUM(C87,H87,M87,R87,W87)</f>
        <v>4</v>
      </c>
      <c r="AB87" s="23">
        <f t="shared" si="34"/>
        <v>-6</v>
      </c>
      <c r="AD87" s="24">
        <v>3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25">
        <f t="shared" si="33"/>
        <v>0</v>
      </c>
    </row>
    <row r="88" spans="1:42" x14ac:dyDescent="0.2">
      <c r="A88" s="16">
        <v>4</v>
      </c>
      <c r="B88" s="17" t="s">
        <v>68</v>
      </c>
      <c r="C88" s="18">
        <v>2</v>
      </c>
      <c r="D88" s="19">
        <v>23.2</v>
      </c>
      <c r="E88" s="20">
        <v>1100</v>
      </c>
      <c r="F88" s="21">
        <v>4</v>
      </c>
      <c r="G88" s="17" t="s">
        <v>65</v>
      </c>
      <c r="H88" s="18">
        <v>2</v>
      </c>
      <c r="I88" s="19">
        <v>21</v>
      </c>
      <c r="J88" s="20">
        <v>1040</v>
      </c>
      <c r="K88" s="21">
        <v>5</v>
      </c>
      <c r="L88" s="17" t="s">
        <v>77</v>
      </c>
      <c r="M88" s="18">
        <v>1</v>
      </c>
      <c r="N88" s="19">
        <v>21.3</v>
      </c>
      <c r="O88" s="20">
        <v>540</v>
      </c>
      <c r="P88" s="21">
        <v>6</v>
      </c>
      <c r="Q88" s="17" t="s">
        <v>79</v>
      </c>
      <c r="R88" s="18">
        <v>0</v>
      </c>
      <c r="S88" s="19"/>
      <c r="T88" s="20">
        <v>0</v>
      </c>
      <c r="U88" s="21">
        <v>11</v>
      </c>
      <c r="V88" s="17" t="s">
        <v>56</v>
      </c>
      <c r="W88" s="18">
        <v>0</v>
      </c>
      <c r="X88" s="19"/>
      <c r="Y88" s="20">
        <v>0</v>
      </c>
      <c r="Z88" s="21">
        <v>11</v>
      </c>
      <c r="AA88" s="22">
        <f t="shared" si="35"/>
        <v>5</v>
      </c>
      <c r="AB88" s="23">
        <f t="shared" si="34"/>
        <v>-5</v>
      </c>
      <c r="AD88" s="24">
        <v>4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25">
        <f t="shared" si="33"/>
        <v>0</v>
      </c>
    </row>
    <row r="89" spans="1:42" x14ac:dyDescent="0.2">
      <c r="A89" s="16">
        <v>5</v>
      </c>
      <c r="B89" s="17" t="s">
        <v>64</v>
      </c>
      <c r="C89" s="18">
        <v>17</v>
      </c>
      <c r="D89" s="19">
        <v>45</v>
      </c>
      <c r="E89" s="20">
        <v>13460</v>
      </c>
      <c r="F89" s="21">
        <v>1</v>
      </c>
      <c r="G89" s="17" t="s">
        <v>50</v>
      </c>
      <c r="H89" s="18">
        <v>4</v>
      </c>
      <c r="I89" s="19">
        <v>38</v>
      </c>
      <c r="J89" s="20">
        <v>2880</v>
      </c>
      <c r="K89" s="21">
        <v>1</v>
      </c>
      <c r="L89" s="17" t="s">
        <v>69</v>
      </c>
      <c r="M89" s="18">
        <v>5</v>
      </c>
      <c r="N89" s="19">
        <v>43.7</v>
      </c>
      <c r="O89" s="20">
        <v>3660</v>
      </c>
      <c r="P89" s="21">
        <v>1</v>
      </c>
      <c r="Q89" s="17" t="s">
        <v>42</v>
      </c>
      <c r="R89" s="18">
        <v>7</v>
      </c>
      <c r="S89" s="19">
        <v>44</v>
      </c>
      <c r="T89" s="20">
        <v>5980</v>
      </c>
      <c r="U89" s="21">
        <v>1</v>
      </c>
      <c r="V89" s="17" t="s">
        <v>84</v>
      </c>
      <c r="W89" s="18">
        <v>12</v>
      </c>
      <c r="X89" s="19">
        <v>40.200000000000003</v>
      </c>
      <c r="Y89" s="20">
        <v>9560</v>
      </c>
      <c r="Z89" s="21">
        <v>1</v>
      </c>
      <c r="AA89" s="22">
        <f t="shared" si="35"/>
        <v>45</v>
      </c>
      <c r="AB89" s="23">
        <f t="shared" si="34"/>
        <v>35</v>
      </c>
      <c r="AD89" s="24">
        <v>5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25">
        <f t="shared" si="33"/>
        <v>0</v>
      </c>
    </row>
    <row r="90" spans="1:42" x14ac:dyDescent="0.2">
      <c r="A90" s="16">
        <v>6</v>
      </c>
      <c r="B90" s="17" t="s">
        <v>43</v>
      </c>
      <c r="C90" s="18">
        <v>6</v>
      </c>
      <c r="D90" s="19">
        <v>32</v>
      </c>
      <c r="E90" s="20">
        <v>3620</v>
      </c>
      <c r="F90" s="21">
        <v>2</v>
      </c>
      <c r="G90" s="17" t="s">
        <v>58</v>
      </c>
      <c r="H90" s="18">
        <v>2</v>
      </c>
      <c r="I90" s="19">
        <v>21.5</v>
      </c>
      <c r="J90" s="20">
        <v>1080</v>
      </c>
      <c r="K90" s="21">
        <v>4</v>
      </c>
      <c r="L90" s="17" t="s">
        <v>61</v>
      </c>
      <c r="M90" s="18">
        <v>0</v>
      </c>
      <c r="N90" s="19"/>
      <c r="O90" s="20">
        <v>0</v>
      </c>
      <c r="P90" s="21">
        <v>11</v>
      </c>
      <c r="Q90" s="17" t="s">
        <v>72</v>
      </c>
      <c r="R90" s="18">
        <v>0</v>
      </c>
      <c r="S90" s="19"/>
      <c r="T90" s="20">
        <v>0</v>
      </c>
      <c r="U90" s="21">
        <v>11</v>
      </c>
      <c r="V90" s="17" t="s">
        <v>66</v>
      </c>
      <c r="W90" s="18">
        <v>6</v>
      </c>
      <c r="X90" s="19">
        <v>34.299999999999997</v>
      </c>
      <c r="Y90" s="20">
        <v>3500</v>
      </c>
      <c r="Z90" s="21">
        <v>2</v>
      </c>
      <c r="AA90" s="22">
        <f t="shared" si="35"/>
        <v>14</v>
      </c>
      <c r="AB90" s="23">
        <f t="shared" si="34"/>
        <v>4</v>
      </c>
      <c r="AD90" s="24" t="s">
        <v>22</v>
      </c>
      <c r="AE90" s="31">
        <f>SUM(AE85:AE89)</f>
        <v>0</v>
      </c>
      <c r="AF90" s="31">
        <f t="shared" ref="AF90:AK90" si="36">SUM(AF85:AF89)</f>
        <v>0</v>
      </c>
      <c r="AG90" s="31">
        <f t="shared" si="36"/>
        <v>0</v>
      </c>
      <c r="AH90" s="31">
        <f t="shared" si="36"/>
        <v>0</v>
      </c>
      <c r="AI90" s="31">
        <f t="shared" si="36"/>
        <v>0</v>
      </c>
      <c r="AJ90" s="31">
        <f t="shared" si="36"/>
        <v>0</v>
      </c>
      <c r="AK90" s="31">
        <f t="shared" si="36"/>
        <v>0</v>
      </c>
      <c r="AL90" s="31">
        <f>SUM(AL85:AL89)</f>
        <v>0</v>
      </c>
      <c r="AM90" s="31">
        <f t="shared" ref="AM90:AO90" si="37">SUM(AM85:AM89)</f>
        <v>0</v>
      </c>
      <c r="AN90" s="31">
        <f t="shared" si="37"/>
        <v>0</v>
      </c>
      <c r="AO90" s="31">
        <f t="shared" si="37"/>
        <v>0</v>
      </c>
      <c r="AP90" s="25">
        <f t="shared" si="33"/>
        <v>0</v>
      </c>
    </row>
    <row r="91" spans="1:42" x14ac:dyDescent="0.2">
      <c r="A91" s="16">
        <v>7</v>
      </c>
      <c r="B91" s="17" t="s">
        <v>55</v>
      </c>
      <c r="C91" s="18">
        <v>0</v>
      </c>
      <c r="D91" s="19"/>
      <c r="E91" s="20">
        <v>0</v>
      </c>
      <c r="F91" s="21">
        <v>11</v>
      </c>
      <c r="G91" s="17" t="s">
        <v>59</v>
      </c>
      <c r="H91" s="18">
        <v>2</v>
      </c>
      <c r="I91" s="19">
        <v>22.5</v>
      </c>
      <c r="J91" s="20">
        <v>1100</v>
      </c>
      <c r="K91" s="21">
        <v>3</v>
      </c>
      <c r="L91" s="17" t="s">
        <v>87</v>
      </c>
      <c r="M91" s="18">
        <v>0</v>
      </c>
      <c r="N91" s="19"/>
      <c r="O91" s="20">
        <v>0</v>
      </c>
      <c r="P91" s="21">
        <v>11</v>
      </c>
      <c r="Q91" s="17" t="s">
        <v>75</v>
      </c>
      <c r="R91" s="18">
        <v>4</v>
      </c>
      <c r="S91" s="19">
        <v>21</v>
      </c>
      <c r="T91" s="20">
        <v>2060</v>
      </c>
      <c r="U91" s="21">
        <v>2</v>
      </c>
      <c r="V91" s="17" t="s">
        <v>71</v>
      </c>
      <c r="W91" s="18">
        <v>2</v>
      </c>
      <c r="X91" s="19">
        <v>21</v>
      </c>
      <c r="Y91" s="20">
        <v>1040</v>
      </c>
      <c r="Z91" s="21">
        <v>5</v>
      </c>
      <c r="AA91" s="22">
        <f t="shared" si="35"/>
        <v>8</v>
      </c>
      <c r="AB91" s="23">
        <f t="shared" si="34"/>
        <v>-2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7"/>
    </row>
    <row r="92" spans="1:42" x14ac:dyDescent="0.2">
      <c r="A92" s="16">
        <v>8</v>
      </c>
      <c r="B92" s="17" t="s">
        <v>73</v>
      </c>
      <c r="C92" s="18">
        <v>1</v>
      </c>
      <c r="D92" s="19">
        <v>27.5</v>
      </c>
      <c r="E92" s="20">
        <v>660</v>
      </c>
      <c r="F92" s="21">
        <v>6</v>
      </c>
      <c r="G92" s="17" t="s">
        <v>70</v>
      </c>
      <c r="H92" s="18">
        <v>1</v>
      </c>
      <c r="I92" s="19">
        <v>20.100000000000001</v>
      </c>
      <c r="J92" s="20">
        <v>520</v>
      </c>
      <c r="K92" s="21">
        <v>8</v>
      </c>
      <c r="L92" s="17" t="s">
        <v>109</v>
      </c>
      <c r="M92" s="18">
        <v>1</v>
      </c>
      <c r="N92" s="19">
        <v>20.7</v>
      </c>
      <c r="O92" s="20">
        <v>520</v>
      </c>
      <c r="P92" s="21">
        <v>8</v>
      </c>
      <c r="Q92" s="17" t="s">
        <v>88</v>
      </c>
      <c r="R92" s="18">
        <v>0</v>
      </c>
      <c r="S92" s="19"/>
      <c r="T92" s="20">
        <v>0</v>
      </c>
      <c r="U92" s="21">
        <v>11</v>
      </c>
      <c r="V92" s="17" t="s">
        <v>63</v>
      </c>
      <c r="W92" s="18">
        <v>0</v>
      </c>
      <c r="X92" s="19"/>
      <c r="Y92" s="20">
        <v>0</v>
      </c>
      <c r="Z92" s="21">
        <v>11</v>
      </c>
      <c r="AA92" s="22">
        <f t="shared" si="35"/>
        <v>3</v>
      </c>
      <c r="AB92" s="23">
        <f t="shared" si="34"/>
        <v>-7</v>
      </c>
      <c r="AD92" s="55" t="s">
        <v>98</v>
      </c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</row>
    <row r="93" spans="1:42" x14ac:dyDescent="0.2">
      <c r="A93" s="16">
        <v>9</v>
      </c>
      <c r="B93" s="17" t="s">
        <v>49</v>
      </c>
      <c r="C93" s="18">
        <v>0</v>
      </c>
      <c r="D93" s="19"/>
      <c r="E93" s="20">
        <v>0</v>
      </c>
      <c r="F93" s="21">
        <v>11</v>
      </c>
      <c r="G93" s="17" t="s">
        <v>81</v>
      </c>
      <c r="H93" s="18">
        <v>0</v>
      </c>
      <c r="I93" s="19"/>
      <c r="J93" s="20">
        <v>0</v>
      </c>
      <c r="K93" s="21">
        <v>11</v>
      </c>
      <c r="L93" s="17" t="s">
        <v>105</v>
      </c>
      <c r="M93" s="18">
        <v>2</v>
      </c>
      <c r="N93" s="19">
        <v>20.2</v>
      </c>
      <c r="O93" s="20">
        <v>1040</v>
      </c>
      <c r="P93" s="21">
        <v>4</v>
      </c>
      <c r="Q93" s="17" t="s">
        <v>106</v>
      </c>
      <c r="R93" s="18">
        <v>3</v>
      </c>
      <c r="S93" s="19">
        <v>23.5</v>
      </c>
      <c r="T93" s="20">
        <v>1660</v>
      </c>
      <c r="U93" s="21">
        <v>3</v>
      </c>
      <c r="V93" s="17" t="s">
        <v>45</v>
      </c>
      <c r="W93" s="18">
        <v>0</v>
      </c>
      <c r="X93" s="19"/>
      <c r="Y93" s="20">
        <v>0</v>
      </c>
      <c r="Z93" s="21">
        <v>11</v>
      </c>
      <c r="AA93" s="22">
        <f t="shared" si="35"/>
        <v>5</v>
      </c>
      <c r="AB93" s="23">
        <f t="shared" si="34"/>
        <v>-5</v>
      </c>
      <c r="AD93" s="13" t="s">
        <v>21</v>
      </c>
      <c r="AE93" s="54" t="s">
        <v>23</v>
      </c>
      <c r="AF93" s="54" t="s">
        <v>24</v>
      </c>
      <c r="AG93" s="54" t="s">
        <v>25</v>
      </c>
      <c r="AH93" s="54" t="s">
        <v>28</v>
      </c>
      <c r="AI93" s="54" t="s">
        <v>29</v>
      </c>
      <c r="AJ93" s="54" t="s">
        <v>26</v>
      </c>
      <c r="AK93" s="54" t="s">
        <v>31</v>
      </c>
      <c r="AL93" s="54" t="s">
        <v>33</v>
      </c>
      <c r="AM93" s="54" t="s">
        <v>30</v>
      </c>
      <c r="AN93" s="54" t="s">
        <v>32</v>
      </c>
      <c r="AO93" s="54" t="s">
        <v>27</v>
      </c>
      <c r="AP93" s="15" t="s">
        <v>20</v>
      </c>
    </row>
    <row r="94" spans="1:42" x14ac:dyDescent="0.2">
      <c r="A94" s="16">
        <v>10</v>
      </c>
      <c r="B94" s="17" t="s">
        <v>62</v>
      </c>
      <c r="C94" s="18">
        <v>1</v>
      </c>
      <c r="D94" s="19">
        <v>21</v>
      </c>
      <c r="E94" s="20">
        <v>520</v>
      </c>
      <c r="F94" s="21">
        <v>7</v>
      </c>
      <c r="G94" s="17" t="s">
        <v>54</v>
      </c>
      <c r="H94" s="18">
        <v>2</v>
      </c>
      <c r="I94" s="19">
        <v>30.5</v>
      </c>
      <c r="J94" s="20">
        <v>1240</v>
      </c>
      <c r="K94" s="21">
        <v>2</v>
      </c>
      <c r="L94" s="17" t="s">
        <v>41</v>
      </c>
      <c r="M94" s="18">
        <v>3</v>
      </c>
      <c r="N94" s="19">
        <v>24.7</v>
      </c>
      <c r="O94" s="20">
        <v>1680</v>
      </c>
      <c r="P94" s="21">
        <v>2</v>
      </c>
      <c r="Q94" s="17" t="s">
        <v>86</v>
      </c>
      <c r="R94" s="18">
        <v>1</v>
      </c>
      <c r="S94" s="19">
        <v>21.4</v>
      </c>
      <c r="T94" s="20">
        <v>540</v>
      </c>
      <c r="U94" s="21">
        <v>4</v>
      </c>
      <c r="V94" s="17" t="s">
        <v>90</v>
      </c>
      <c r="W94" s="18">
        <v>1</v>
      </c>
      <c r="X94" s="19">
        <v>21.5</v>
      </c>
      <c r="Y94" s="20">
        <v>540</v>
      </c>
      <c r="Z94" s="21">
        <v>7</v>
      </c>
      <c r="AA94" s="22">
        <f t="shared" si="35"/>
        <v>8</v>
      </c>
      <c r="AB94" s="23">
        <f t="shared" si="34"/>
        <v>-2</v>
      </c>
      <c r="AD94" s="24">
        <v>1</v>
      </c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25">
        <f t="shared" ref="AP94:AP99" si="38">SUM(AE94:AO94)/16</f>
        <v>0</v>
      </c>
    </row>
    <row r="95" spans="1:42" x14ac:dyDescent="0.2">
      <c r="A95" s="16">
        <v>11</v>
      </c>
      <c r="B95" s="17" t="s">
        <v>107</v>
      </c>
      <c r="C95" s="18">
        <v>2</v>
      </c>
      <c r="D95" s="19">
        <v>20.3</v>
      </c>
      <c r="E95" s="20">
        <v>1020</v>
      </c>
      <c r="F95" s="21">
        <v>5</v>
      </c>
      <c r="G95" s="17" t="s">
        <v>91</v>
      </c>
      <c r="H95" s="18">
        <v>2</v>
      </c>
      <c r="I95" s="19">
        <v>20.100000000000001</v>
      </c>
      <c r="J95" s="20">
        <v>1020</v>
      </c>
      <c r="K95" s="21">
        <v>6</v>
      </c>
      <c r="L95" s="17" t="s">
        <v>48</v>
      </c>
      <c r="M95" s="18">
        <v>2</v>
      </c>
      <c r="N95" s="19">
        <v>23</v>
      </c>
      <c r="O95" s="20">
        <v>1080</v>
      </c>
      <c r="P95" s="21">
        <v>3</v>
      </c>
      <c r="Q95" s="17" t="s">
        <v>53</v>
      </c>
      <c r="R95" s="18">
        <v>0</v>
      </c>
      <c r="S95" s="19"/>
      <c r="T95" s="20">
        <v>0</v>
      </c>
      <c r="U95" s="21">
        <v>11</v>
      </c>
      <c r="V95" s="17" t="s">
        <v>78</v>
      </c>
      <c r="W95" s="18">
        <v>3</v>
      </c>
      <c r="X95" s="19">
        <v>23.1</v>
      </c>
      <c r="Y95" s="20">
        <v>1600</v>
      </c>
      <c r="Z95" s="21">
        <v>4</v>
      </c>
      <c r="AA95" s="22">
        <f t="shared" si="35"/>
        <v>9</v>
      </c>
      <c r="AB95" s="23">
        <f t="shared" si="34"/>
        <v>-1</v>
      </c>
      <c r="AD95" s="24">
        <v>2</v>
      </c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25">
        <f t="shared" si="38"/>
        <v>0</v>
      </c>
    </row>
    <row r="96" spans="1:42" hidden="1" x14ac:dyDescent="0.2">
      <c r="A96" s="14"/>
      <c r="B96" s="49"/>
      <c r="C96" s="38"/>
      <c r="D96" s="39"/>
      <c r="E96" s="40"/>
      <c r="F96" s="41"/>
      <c r="G96" s="49"/>
      <c r="H96" s="38"/>
      <c r="I96" s="39"/>
      <c r="J96" s="40"/>
      <c r="K96" s="41"/>
      <c r="L96" s="49"/>
      <c r="M96" s="38"/>
      <c r="N96" s="39"/>
      <c r="O96" s="40"/>
      <c r="P96" s="41"/>
      <c r="Q96" s="49"/>
      <c r="R96" s="38"/>
      <c r="S96" s="39"/>
      <c r="T96" s="40"/>
      <c r="U96" s="41"/>
      <c r="V96" s="49"/>
      <c r="W96" s="38"/>
      <c r="X96" s="39"/>
      <c r="Y96" s="40"/>
      <c r="Z96" s="41"/>
      <c r="AA96" s="42"/>
      <c r="AB96" s="43"/>
      <c r="AD96" s="24">
        <v>3</v>
      </c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25">
        <f t="shared" si="38"/>
        <v>0</v>
      </c>
    </row>
    <row r="97" spans="1:42" hidden="1" x14ac:dyDescent="0.2">
      <c r="A97" s="14"/>
      <c r="B97" s="49"/>
      <c r="C97" s="38"/>
      <c r="D97" s="39"/>
      <c r="E97" s="40"/>
      <c r="F97" s="41"/>
      <c r="G97" s="49"/>
      <c r="H97" s="38"/>
      <c r="I97" s="39"/>
      <c r="J97" s="40"/>
      <c r="K97" s="41"/>
      <c r="L97" s="49"/>
      <c r="M97" s="38"/>
      <c r="N97" s="39"/>
      <c r="O97" s="40"/>
      <c r="P97" s="41"/>
      <c r="Q97" s="49"/>
      <c r="R97" s="38"/>
      <c r="S97" s="39"/>
      <c r="T97" s="40"/>
      <c r="U97" s="41"/>
      <c r="V97" s="49"/>
      <c r="W97" s="38"/>
      <c r="X97" s="39"/>
      <c r="Y97" s="40"/>
      <c r="Z97" s="41"/>
      <c r="AA97" s="42"/>
      <c r="AB97" s="43"/>
      <c r="AD97" s="24">
        <v>4</v>
      </c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25">
        <f t="shared" si="38"/>
        <v>0</v>
      </c>
    </row>
    <row r="98" spans="1:42" hidden="1" x14ac:dyDescent="0.2">
      <c r="A98" s="14"/>
      <c r="B98" s="49"/>
      <c r="C98" s="38"/>
      <c r="D98" s="39"/>
      <c r="E98" s="40"/>
      <c r="F98" s="41"/>
      <c r="G98" s="49"/>
      <c r="H98" s="38"/>
      <c r="I98" s="39"/>
      <c r="J98" s="40"/>
      <c r="K98" s="41"/>
      <c r="L98" s="49"/>
      <c r="M98" s="38"/>
      <c r="N98" s="39"/>
      <c r="O98" s="40"/>
      <c r="P98" s="41"/>
      <c r="Q98" s="49"/>
      <c r="R98" s="44"/>
      <c r="S98" s="45"/>
      <c r="T98" s="46"/>
      <c r="U98" s="47"/>
      <c r="V98" s="49"/>
      <c r="W98" s="38"/>
      <c r="X98" s="39"/>
      <c r="Y98" s="40"/>
      <c r="Z98" s="41"/>
      <c r="AA98" s="42"/>
      <c r="AB98" s="43"/>
      <c r="AD98" s="24">
        <v>5</v>
      </c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25">
        <f t="shared" si="38"/>
        <v>0</v>
      </c>
    </row>
    <row r="99" spans="1:42" hidden="1" x14ac:dyDescent="0.2">
      <c r="A99" s="14"/>
      <c r="B99" s="49"/>
      <c r="C99" s="38"/>
      <c r="D99" s="39"/>
      <c r="E99" s="40"/>
      <c r="F99" s="41"/>
      <c r="G99" s="49"/>
      <c r="H99" s="38"/>
      <c r="I99" s="39"/>
      <c r="J99" s="40"/>
      <c r="K99" s="41"/>
      <c r="L99" s="49"/>
      <c r="M99" s="38"/>
      <c r="N99" s="39"/>
      <c r="O99" s="40"/>
      <c r="P99" s="41"/>
      <c r="Q99" s="49"/>
      <c r="R99" s="38"/>
      <c r="S99" s="39"/>
      <c r="T99" s="40"/>
      <c r="U99" s="41"/>
      <c r="V99" s="49"/>
      <c r="W99" s="38"/>
      <c r="X99" s="39"/>
      <c r="Y99" s="40"/>
      <c r="Z99" s="41"/>
      <c r="AA99" s="42"/>
      <c r="AB99" s="43"/>
      <c r="AD99" s="24" t="s">
        <v>22</v>
      </c>
      <c r="AE99" s="31">
        <f>SUM(AE94:AE98)</f>
        <v>0</v>
      </c>
      <c r="AF99" s="31">
        <f t="shared" ref="AF99:AK99" si="39">SUM(AF94:AF98)</f>
        <v>0</v>
      </c>
      <c r="AG99" s="31">
        <f t="shared" si="39"/>
        <v>0</v>
      </c>
      <c r="AH99" s="31">
        <f t="shared" si="39"/>
        <v>0</v>
      </c>
      <c r="AI99" s="31">
        <f t="shared" si="39"/>
        <v>0</v>
      </c>
      <c r="AJ99" s="31">
        <f t="shared" si="39"/>
        <v>0</v>
      </c>
      <c r="AK99" s="31">
        <f t="shared" si="39"/>
        <v>0</v>
      </c>
      <c r="AL99" s="31">
        <f>SUM(AL94:AL98)</f>
        <v>0</v>
      </c>
      <c r="AM99" s="31">
        <f t="shared" ref="AM99:AO99" si="40">SUM(AM94:AM98)</f>
        <v>0</v>
      </c>
      <c r="AN99" s="31">
        <f t="shared" si="40"/>
        <v>0</v>
      </c>
      <c r="AO99" s="31">
        <f t="shared" si="40"/>
        <v>0</v>
      </c>
      <c r="AP99" s="25">
        <f t="shared" si="38"/>
        <v>0</v>
      </c>
    </row>
    <row r="100" spans="1:42" hidden="1" x14ac:dyDescent="0.2">
      <c r="A100" s="14"/>
      <c r="B100" s="49"/>
      <c r="C100" s="38"/>
      <c r="D100" s="39"/>
      <c r="E100" s="40"/>
      <c r="F100" s="41"/>
      <c r="G100" s="49"/>
      <c r="H100" s="38"/>
      <c r="I100" s="39"/>
      <c r="J100" s="40"/>
      <c r="K100" s="41"/>
      <c r="L100" s="49"/>
      <c r="M100" s="38"/>
      <c r="N100" s="39"/>
      <c r="O100" s="40"/>
      <c r="P100" s="41"/>
      <c r="Q100" s="49"/>
      <c r="R100" s="38"/>
      <c r="S100" s="39"/>
      <c r="T100" s="40"/>
      <c r="U100" s="41"/>
      <c r="V100" s="49"/>
      <c r="W100" s="38"/>
      <c r="X100" s="39"/>
      <c r="Y100" s="40"/>
      <c r="Z100" s="41"/>
      <c r="AA100" s="42"/>
      <c r="AB100" s="43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9"/>
    </row>
    <row r="101" spans="1:42" hidden="1" x14ac:dyDescent="0.2">
      <c r="A101" s="14"/>
      <c r="B101" s="49"/>
      <c r="C101" s="38"/>
      <c r="D101" s="39"/>
      <c r="E101" s="40"/>
      <c r="F101" s="41"/>
      <c r="G101" s="49"/>
      <c r="H101" s="38"/>
      <c r="I101" s="39"/>
      <c r="J101" s="40"/>
      <c r="K101" s="41"/>
      <c r="L101" s="49"/>
      <c r="M101" s="38"/>
      <c r="N101" s="39"/>
      <c r="O101" s="40"/>
      <c r="P101" s="41"/>
      <c r="Q101" s="49"/>
      <c r="R101" s="38"/>
      <c r="S101" s="39"/>
      <c r="T101" s="40"/>
      <c r="U101" s="41"/>
      <c r="V101" s="49"/>
      <c r="W101" s="38"/>
      <c r="X101" s="39"/>
      <c r="Y101" s="40"/>
      <c r="Z101" s="41"/>
      <c r="AA101" s="42"/>
      <c r="AB101" s="43"/>
      <c r="AD101" s="55" t="s">
        <v>97</v>
      </c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</row>
    <row r="102" spans="1:42" hidden="1" x14ac:dyDescent="0.2">
      <c r="A102" s="14"/>
      <c r="B102" s="49"/>
      <c r="C102" s="38"/>
      <c r="D102" s="39"/>
      <c r="E102" s="40"/>
      <c r="F102" s="41"/>
      <c r="G102" s="49"/>
      <c r="H102" s="38"/>
      <c r="I102" s="39"/>
      <c r="J102" s="40"/>
      <c r="K102" s="41"/>
      <c r="L102" s="49"/>
      <c r="M102" s="38"/>
      <c r="N102" s="39"/>
      <c r="O102" s="40"/>
      <c r="P102" s="41"/>
      <c r="Q102" s="49"/>
      <c r="R102" s="38"/>
      <c r="S102" s="39"/>
      <c r="T102" s="40"/>
      <c r="U102" s="41"/>
      <c r="V102" s="49"/>
      <c r="W102" s="38"/>
      <c r="X102" s="39"/>
      <c r="Y102" s="40"/>
      <c r="Z102" s="41"/>
      <c r="AA102" s="42"/>
      <c r="AB102" s="43"/>
      <c r="AD102" s="13" t="s">
        <v>21</v>
      </c>
      <c r="AE102" s="54" t="s">
        <v>23</v>
      </c>
      <c r="AF102" s="54" t="s">
        <v>24</v>
      </c>
      <c r="AG102" s="54" t="s">
        <v>25</v>
      </c>
      <c r="AH102" s="54" t="s">
        <v>28</v>
      </c>
      <c r="AI102" s="54" t="s">
        <v>29</v>
      </c>
      <c r="AJ102" s="54" t="s">
        <v>26</v>
      </c>
      <c r="AK102" s="54" t="s">
        <v>31</v>
      </c>
      <c r="AL102" s="54" t="s">
        <v>33</v>
      </c>
      <c r="AM102" s="54" t="s">
        <v>30</v>
      </c>
      <c r="AN102" s="54" t="s">
        <v>32</v>
      </c>
      <c r="AO102" s="54" t="s">
        <v>27</v>
      </c>
      <c r="AP102" s="25" t="s">
        <v>20</v>
      </c>
    </row>
    <row r="103" spans="1:42" hidden="1" x14ac:dyDescent="0.2">
      <c r="A103" s="14"/>
      <c r="B103" s="49"/>
      <c r="C103" s="38"/>
      <c r="D103" s="39"/>
      <c r="E103" s="40"/>
      <c r="F103" s="41"/>
      <c r="G103" s="49"/>
      <c r="H103" s="38"/>
      <c r="I103" s="39"/>
      <c r="J103" s="40"/>
      <c r="K103" s="41"/>
      <c r="L103" s="49"/>
      <c r="M103" s="38"/>
      <c r="N103" s="39"/>
      <c r="O103" s="40"/>
      <c r="P103" s="41"/>
      <c r="Q103" s="49"/>
      <c r="R103" s="38"/>
      <c r="S103" s="39"/>
      <c r="T103" s="40"/>
      <c r="U103" s="41"/>
      <c r="V103" s="49"/>
      <c r="W103" s="38"/>
      <c r="X103" s="39"/>
      <c r="Y103" s="40"/>
      <c r="Z103" s="41"/>
      <c r="AA103" s="42"/>
      <c r="AB103" s="43"/>
      <c r="AD103" s="24">
        <v>1</v>
      </c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25">
        <f t="shared" ref="AP103:AP108" si="41">SUM(AE103:AO103)/16</f>
        <v>0</v>
      </c>
    </row>
    <row r="104" spans="1:42" hidden="1" x14ac:dyDescent="0.2">
      <c r="A104" s="14"/>
      <c r="B104" s="49"/>
      <c r="C104" s="38"/>
      <c r="D104" s="39"/>
      <c r="E104" s="40"/>
      <c r="F104" s="41"/>
      <c r="G104" s="49"/>
      <c r="H104" s="38"/>
      <c r="I104" s="39"/>
      <c r="J104" s="40"/>
      <c r="K104" s="41"/>
      <c r="L104" s="49"/>
      <c r="M104" s="38"/>
      <c r="N104" s="39"/>
      <c r="O104" s="40"/>
      <c r="P104" s="41"/>
      <c r="Q104" s="49"/>
      <c r="R104" s="38"/>
      <c r="S104" s="39"/>
      <c r="T104" s="40"/>
      <c r="U104" s="41"/>
      <c r="V104" s="49"/>
      <c r="W104" s="38"/>
      <c r="X104" s="39"/>
      <c r="Y104" s="40"/>
      <c r="Z104" s="41"/>
      <c r="AA104" s="42"/>
      <c r="AB104" s="43"/>
      <c r="AD104" s="24">
        <v>2</v>
      </c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25">
        <f t="shared" si="41"/>
        <v>0</v>
      </c>
    </row>
    <row r="105" spans="1:42" x14ac:dyDescent="0.2">
      <c r="A105" s="30" t="s">
        <v>35</v>
      </c>
      <c r="B105" s="60" t="s">
        <v>3</v>
      </c>
      <c r="C105" s="60"/>
      <c r="D105" s="60"/>
      <c r="E105" s="60"/>
      <c r="F105" s="60"/>
      <c r="G105" s="60" t="s">
        <v>6</v>
      </c>
      <c r="H105" s="60"/>
      <c r="I105" s="60"/>
      <c r="J105" s="60"/>
      <c r="K105" s="60"/>
      <c r="L105" s="60" t="s">
        <v>5</v>
      </c>
      <c r="M105" s="60"/>
      <c r="N105" s="60"/>
      <c r="O105" s="60"/>
      <c r="P105" s="60"/>
      <c r="Q105" s="60" t="s">
        <v>12</v>
      </c>
      <c r="R105" s="60"/>
      <c r="S105" s="60"/>
      <c r="T105" s="60"/>
      <c r="U105" s="60"/>
      <c r="V105" s="60" t="s">
        <v>11</v>
      </c>
      <c r="W105" s="60"/>
      <c r="X105" s="60"/>
      <c r="Y105" s="60"/>
      <c r="Z105" s="60"/>
      <c r="AA105" s="59">
        <f>SUM(AA85:AA100)</f>
        <v>111</v>
      </c>
      <c r="AB105" s="32" t="s">
        <v>16</v>
      </c>
      <c r="AD105" s="24">
        <v>3</v>
      </c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25">
        <f t="shared" si="41"/>
        <v>0</v>
      </c>
    </row>
    <row r="106" spans="1:42" x14ac:dyDescent="0.2">
      <c r="A106" s="33">
        <v>2023</v>
      </c>
      <c r="B106" s="60" t="s">
        <v>4</v>
      </c>
      <c r="C106" s="60"/>
      <c r="D106" s="60"/>
      <c r="E106" s="60"/>
      <c r="F106" s="60"/>
      <c r="G106" s="60" t="s">
        <v>4</v>
      </c>
      <c r="H106" s="60"/>
      <c r="I106" s="60"/>
      <c r="J106" s="60"/>
      <c r="K106" s="60"/>
      <c r="L106" s="60" t="s">
        <v>4</v>
      </c>
      <c r="M106" s="60"/>
      <c r="N106" s="60"/>
      <c r="O106" s="60"/>
      <c r="P106" s="60"/>
      <c r="Q106" s="60" t="s">
        <v>4</v>
      </c>
      <c r="R106" s="60"/>
      <c r="S106" s="60"/>
      <c r="T106" s="60"/>
      <c r="U106" s="60"/>
      <c r="V106" s="60" t="s">
        <v>4</v>
      </c>
      <c r="W106" s="60"/>
      <c r="X106" s="60"/>
      <c r="Y106" s="60"/>
      <c r="Z106" s="60"/>
      <c r="AA106" s="59"/>
      <c r="AB106" s="34" t="s">
        <v>17</v>
      </c>
      <c r="AD106" s="24">
        <v>4</v>
      </c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25">
        <f t="shared" si="41"/>
        <v>0</v>
      </c>
    </row>
    <row r="107" spans="1:42" x14ac:dyDescent="0.2">
      <c r="A107" s="35" t="s">
        <v>110</v>
      </c>
      <c r="B107" s="59">
        <f>SUM(C85:C100)</f>
        <v>34</v>
      </c>
      <c r="C107" s="59"/>
      <c r="D107" s="59"/>
      <c r="E107" s="59"/>
      <c r="F107" s="59"/>
      <c r="G107" s="59">
        <f>SUM(H85:H100)</f>
        <v>17</v>
      </c>
      <c r="H107" s="59"/>
      <c r="I107" s="59"/>
      <c r="J107" s="59"/>
      <c r="K107" s="59"/>
      <c r="L107" s="59">
        <f>SUM(M85:M100)</f>
        <v>16</v>
      </c>
      <c r="M107" s="59"/>
      <c r="N107" s="59"/>
      <c r="O107" s="59"/>
      <c r="P107" s="59"/>
      <c r="Q107" s="59">
        <f>SUM(R85:R100)</f>
        <v>15</v>
      </c>
      <c r="R107" s="59"/>
      <c r="S107" s="59"/>
      <c r="T107" s="59"/>
      <c r="U107" s="59"/>
      <c r="V107" s="59">
        <f>SUM(W85:W100)</f>
        <v>29</v>
      </c>
      <c r="W107" s="59"/>
      <c r="X107" s="59"/>
      <c r="Y107" s="59"/>
      <c r="Z107" s="59"/>
      <c r="AA107" s="59"/>
      <c r="AB107" s="36">
        <f>SUM(AA85:AA95)/11</f>
        <v>10.090909090909092</v>
      </c>
      <c r="AD107" s="24">
        <v>5</v>
      </c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25">
        <f t="shared" si="41"/>
        <v>0</v>
      </c>
    </row>
    <row r="108" spans="1:42" x14ac:dyDescent="0.2">
      <c r="A108" s="2"/>
      <c r="G108" s="50"/>
      <c r="L108" s="50"/>
      <c r="Q108" s="50"/>
      <c r="V108" s="50"/>
      <c r="AD108" s="24" t="s">
        <v>22</v>
      </c>
      <c r="AE108" s="31">
        <f>SUM(AE103:AE107)</f>
        <v>0</v>
      </c>
      <c r="AF108" s="31">
        <f t="shared" ref="AF108:AK108" si="42">SUM(AF103:AF107)</f>
        <v>0</v>
      </c>
      <c r="AG108" s="31">
        <f t="shared" si="42"/>
        <v>0</v>
      </c>
      <c r="AH108" s="31">
        <f t="shared" si="42"/>
        <v>0</v>
      </c>
      <c r="AI108" s="31">
        <f t="shared" si="42"/>
        <v>0</v>
      </c>
      <c r="AJ108" s="31">
        <f t="shared" si="42"/>
        <v>0</v>
      </c>
      <c r="AK108" s="31">
        <f t="shared" si="42"/>
        <v>0</v>
      </c>
      <c r="AL108" s="31">
        <f>SUM(AL103:AL107)</f>
        <v>0</v>
      </c>
      <c r="AM108" s="31">
        <f t="shared" ref="AM108:AO108" si="43">SUM(AM103:AM107)</f>
        <v>0</v>
      </c>
      <c r="AN108" s="31">
        <f t="shared" si="43"/>
        <v>0</v>
      </c>
      <c r="AO108" s="31">
        <f t="shared" si="43"/>
        <v>0</v>
      </c>
      <c r="AP108" s="25">
        <f t="shared" si="41"/>
        <v>0</v>
      </c>
    </row>
    <row r="109" spans="1:42" x14ac:dyDescent="0.2">
      <c r="A109" s="2"/>
    </row>
    <row r="110" spans="1:42" x14ac:dyDescent="0.2">
      <c r="A110" s="2"/>
    </row>
    <row r="111" spans="1:42" x14ac:dyDescent="0.2">
      <c r="A111" s="2"/>
    </row>
    <row r="112" spans="1:42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</sheetData>
  <sortState ref="B28:B85">
    <sortCondition ref="B28:B85"/>
  </sortState>
  <mergeCells count="104">
    <mergeCell ref="AD1:AP1"/>
    <mergeCell ref="AD11:AP11"/>
    <mergeCell ref="AD20:AP20"/>
    <mergeCell ref="Q24:U24"/>
    <mergeCell ref="B24:F24"/>
    <mergeCell ref="A1:AB1"/>
    <mergeCell ref="L24:P24"/>
    <mergeCell ref="AA24:AA26"/>
    <mergeCell ref="V2:Z2"/>
    <mergeCell ref="V24:Z24"/>
    <mergeCell ref="V25:Z25"/>
    <mergeCell ref="V26:Z26"/>
    <mergeCell ref="B26:F26"/>
    <mergeCell ref="B25:F25"/>
    <mergeCell ref="G2:K2"/>
    <mergeCell ref="G25:K25"/>
    <mergeCell ref="G26:K26"/>
    <mergeCell ref="L26:P26"/>
    <mergeCell ref="Q2:U2"/>
    <mergeCell ref="B2:F2"/>
    <mergeCell ref="Q25:U25"/>
    <mergeCell ref="L25:P25"/>
    <mergeCell ref="Q26:U26"/>
    <mergeCell ref="L2:P2"/>
    <mergeCell ref="G24:K24"/>
    <mergeCell ref="Q51:U51"/>
    <mergeCell ref="V51:Z51"/>
    <mergeCell ref="A28:AB28"/>
    <mergeCell ref="B29:F29"/>
    <mergeCell ref="G29:K29"/>
    <mergeCell ref="L29:P29"/>
    <mergeCell ref="Q29:U29"/>
    <mergeCell ref="V29:Z29"/>
    <mergeCell ref="B56:F56"/>
    <mergeCell ref="G56:K56"/>
    <mergeCell ref="L56:P56"/>
    <mergeCell ref="Q56:U56"/>
    <mergeCell ref="V56:Z56"/>
    <mergeCell ref="AD28:AP28"/>
    <mergeCell ref="AD38:AP38"/>
    <mergeCell ref="AD47:AP47"/>
    <mergeCell ref="A55:AB55"/>
    <mergeCell ref="AD55:AP55"/>
    <mergeCell ref="AA51:AA53"/>
    <mergeCell ref="B52:F52"/>
    <mergeCell ref="G52:K52"/>
    <mergeCell ref="L52:P52"/>
    <mergeCell ref="Q52:U52"/>
    <mergeCell ref="V52:Z52"/>
    <mergeCell ref="B53:F53"/>
    <mergeCell ref="G53:K53"/>
    <mergeCell ref="L53:P53"/>
    <mergeCell ref="Q53:U53"/>
    <mergeCell ref="V53:Z53"/>
    <mergeCell ref="B51:F51"/>
    <mergeCell ref="G51:K51"/>
    <mergeCell ref="L51:P51"/>
    <mergeCell ref="A82:AB82"/>
    <mergeCell ref="B83:F83"/>
    <mergeCell ref="G83:K83"/>
    <mergeCell ref="L83:P83"/>
    <mergeCell ref="Q83:U83"/>
    <mergeCell ref="V83:Z83"/>
    <mergeCell ref="AD82:AP82"/>
    <mergeCell ref="AA78:AA80"/>
    <mergeCell ref="B79:F79"/>
    <mergeCell ref="G79:K79"/>
    <mergeCell ref="L79:P79"/>
    <mergeCell ref="Q79:U79"/>
    <mergeCell ref="V79:Z79"/>
    <mergeCell ref="B80:F80"/>
    <mergeCell ref="G80:K80"/>
    <mergeCell ref="L80:P80"/>
    <mergeCell ref="Q80:U80"/>
    <mergeCell ref="V80:Z80"/>
    <mergeCell ref="B78:F78"/>
    <mergeCell ref="G78:K78"/>
    <mergeCell ref="L78:P78"/>
    <mergeCell ref="Q78:U78"/>
    <mergeCell ref="V78:Z78"/>
    <mergeCell ref="AD92:AP92"/>
    <mergeCell ref="AD101:AP101"/>
    <mergeCell ref="AD2:AP2"/>
    <mergeCell ref="AD29:AP29"/>
    <mergeCell ref="AD56:AP56"/>
    <mergeCell ref="AD83:AP83"/>
    <mergeCell ref="AA105:AA107"/>
    <mergeCell ref="B106:F106"/>
    <mergeCell ref="G106:K106"/>
    <mergeCell ref="L106:P106"/>
    <mergeCell ref="Q106:U106"/>
    <mergeCell ref="V106:Z106"/>
    <mergeCell ref="B107:F107"/>
    <mergeCell ref="G107:K107"/>
    <mergeCell ref="L107:P107"/>
    <mergeCell ref="Q107:U107"/>
    <mergeCell ref="V107:Z107"/>
    <mergeCell ref="B105:F105"/>
    <mergeCell ref="G105:K105"/>
    <mergeCell ref="L105:P105"/>
    <mergeCell ref="Q105:U105"/>
    <mergeCell ref="V105:Z105"/>
    <mergeCell ref="AD65:AP65"/>
    <mergeCell ref="AD74:AP74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2023-05-29T18:17:54Z</dcterms:modified>
</cp:coreProperties>
</file>